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CAP IV-1" sheetId="1" r:id="rId1"/>
  </sheets>
  <externalReferences>
    <externalReference r:id="rId2"/>
    <externalReference r:id="rId3"/>
  </externalReferences>
  <definedNames>
    <definedName name="_axc2">#REF!</definedName>
    <definedName name="_axc3">#REF!</definedName>
    <definedName name="_xlnm.Print_Area" localSheetId="0">'CAP IV-1'!$D$1:$AR$35</definedName>
    <definedName name="axc">#REF!</definedName>
    <definedName name="axc.">#REF!</definedName>
    <definedName name="Bs">#REF!</definedName>
    <definedName name="Bs.">#REF!</definedName>
    <definedName name="Bss">#REF!</definedName>
    <definedName name="C_3">#REF!</definedName>
    <definedName name="C_3.">#REF!</definedName>
    <definedName name="C_33">#REF!</definedName>
    <definedName name="CENTRALES">#REF!</definedName>
    <definedName name="Centrales.">#REF!</definedName>
    <definedName name="centrales2">#REF!</definedName>
    <definedName name="COMBUSTIBLE">#REF!</definedName>
    <definedName name="combustible.">#REF!</definedName>
    <definedName name="combustible2">#REF!</definedName>
    <definedName name="EMBALSES">#REF!</definedName>
    <definedName name="embalses.">#REF!</definedName>
    <definedName name="embalses2">#REF!</definedName>
    <definedName name="erreer">#REF!</definedName>
    <definedName name="erreer.">#REF!</definedName>
    <definedName name="fONDO">[1]FONDO!$A$1:$N$841</definedName>
    <definedName name="GENBRU">#REF!</definedName>
    <definedName name="GENBRU.">#REF!</definedName>
    <definedName name="genbru2">#REF!</definedName>
    <definedName name="GENBRUs">#REF!</definedName>
    <definedName name="GENERACION">#REF!</definedName>
    <definedName name="generacion2">#REF!</definedName>
    <definedName name="GENERACION3">#REF!</definedName>
    <definedName name="INYECC">#REF!</definedName>
    <definedName name="inyecc2">#REF!</definedName>
    <definedName name="meses">[2]FONDO!$R$2:$S$34</definedName>
    <definedName name="rerggg">#REF!</definedName>
    <definedName name="rerggg.">#REF!</definedName>
    <definedName name="RETIRO">#REF!</definedName>
    <definedName name="RETIRO.">#REF!</definedName>
    <definedName name="retiro2">#REF!</definedName>
    <definedName name="TRANSACCIONES">#REF!</definedName>
    <definedName name="TRANSACCIONES.">#REF!</definedName>
    <definedName name="transacciones2">#REF!</definedName>
  </definedNames>
  <calcPr calcId="144525"/>
</workbook>
</file>

<file path=xl/calcChain.xml><?xml version="1.0" encoding="utf-8"?>
<calcChain xmlns="http://schemas.openxmlformats.org/spreadsheetml/2006/main">
  <c r="AO34" i="1" l="1"/>
  <c r="AN34" i="1"/>
  <c r="AM34" i="1"/>
  <c r="AL34" i="1"/>
  <c r="AK34" i="1"/>
  <c r="AJ34" i="1"/>
  <c r="AI34" i="1"/>
  <c r="AH34" i="1"/>
  <c r="AG34" i="1"/>
  <c r="AF34" i="1"/>
  <c r="AE34" i="1"/>
  <c r="AD34" i="1"/>
  <c r="AR33" i="1"/>
  <c r="AR34" i="1" s="1"/>
  <c r="AV29" i="1" s="1"/>
  <c r="AO29" i="1"/>
  <c r="AO30" i="1" s="1"/>
  <c r="AN29" i="1"/>
  <c r="AN30" i="1" s="1"/>
  <c r="AM29" i="1"/>
  <c r="AM30" i="1" s="1"/>
  <c r="AL29" i="1"/>
  <c r="AL30" i="1" s="1"/>
  <c r="AK29" i="1"/>
  <c r="AK30" i="1" s="1"/>
  <c r="AJ29" i="1"/>
  <c r="AJ30" i="1" s="1"/>
  <c r="AI29" i="1"/>
  <c r="AI30" i="1" s="1"/>
  <c r="AH29" i="1"/>
  <c r="AH30" i="1" s="1"/>
  <c r="AG29" i="1"/>
  <c r="AG30" i="1" s="1"/>
  <c r="AF29" i="1"/>
  <c r="AF30" i="1" s="1"/>
  <c r="AE29" i="1"/>
  <c r="AE30" i="1" s="1"/>
  <c r="AD29" i="1"/>
  <c r="AD30" i="1" s="1"/>
  <c r="AR30" i="1" s="1"/>
  <c r="AV28" i="1" s="1"/>
  <c r="AR28" i="1"/>
  <c r="AR27" i="1"/>
  <c r="AR26" i="1"/>
  <c r="AR25" i="1"/>
  <c r="AR23" i="1"/>
  <c r="AU20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R19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R17" i="1"/>
  <c r="AR16" i="1"/>
  <c r="AR15" i="1"/>
  <c r="AO14" i="1"/>
  <c r="AO20" i="1" s="1"/>
  <c r="AN14" i="1"/>
  <c r="AN20" i="1" s="1"/>
  <c r="AM14" i="1"/>
  <c r="AM20" i="1" s="1"/>
  <c r="AL14" i="1"/>
  <c r="AL20" i="1" s="1"/>
  <c r="AK14" i="1"/>
  <c r="AK20" i="1" s="1"/>
  <c r="AJ14" i="1"/>
  <c r="AJ20" i="1" s="1"/>
  <c r="AI14" i="1"/>
  <c r="AI20" i="1" s="1"/>
  <c r="AH14" i="1"/>
  <c r="AH20" i="1" s="1"/>
  <c r="AG14" i="1"/>
  <c r="AG20" i="1" s="1"/>
  <c r="AF14" i="1"/>
  <c r="AF20" i="1" s="1"/>
  <c r="AE14" i="1"/>
  <c r="AE20" i="1" s="1"/>
  <c r="AD14" i="1"/>
  <c r="AD20" i="1" s="1"/>
  <c r="AR20" i="1" s="1"/>
  <c r="AV27" i="1" s="1"/>
  <c r="AR13" i="1"/>
  <c r="AR12" i="1"/>
  <c r="AR11" i="1"/>
  <c r="AR10" i="1"/>
  <c r="AR9" i="1"/>
  <c r="BG8" i="1"/>
  <c r="BG13" i="1" s="1"/>
  <c r="BF8" i="1"/>
  <c r="BF13" i="1" s="1"/>
  <c r="BE8" i="1"/>
  <c r="BE13" i="1" s="1"/>
  <c r="BD8" i="1"/>
  <c r="BD13" i="1" s="1"/>
  <c r="BC8" i="1"/>
  <c r="BC13" i="1" s="1"/>
  <c r="BB8" i="1"/>
  <c r="BB13" i="1" s="1"/>
  <c r="BA8" i="1"/>
  <c r="BA13" i="1" s="1"/>
  <c r="AZ8" i="1"/>
  <c r="AZ13" i="1" s="1"/>
  <c r="AY8" i="1"/>
  <c r="AY13" i="1" s="1"/>
  <c r="AX8" i="1"/>
  <c r="AX13" i="1" s="1"/>
  <c r="AW8" i="1"/>
  <c r="AW13" i="1" s="1"/>
  <c r="AV8" i="1"/>
  <c r="AV13" i="1" s="1"/>
  <c r="AR8" i="1"/>
  <c r="AR18" i="1" l="1"/>
  <c r="AR14" i="1"/>
  <c r="AR29" i="1"/>
</calcChain>
</file>

<file path=xl/sharedStrings.xml><?xml version="1.0" encoding="utf-8"?>
<sst xmlns="http://schemas.openxmlformats.org/spreadsheetml/2006/main" count="115" uniqueCount="54">
  <si>
    <t>Cuadro IV-1</t>
  </si>
  <si>
    <t xml:space="preserve">Sistema Interconectado Nacional </t>
  </si>
  <si>
    <t>Consumo de Combustibles - Período 2013</t>
  </si>
  <si>
    <t>Empresa</t>
  </si>
  <si>
    <t>Central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</si>
  <si>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</si>
  <si>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</si>
  <si>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</si>
  <si>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</si>
  <si>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</si>
  <si>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</si>
  <si>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</si>
  <si>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</si>
  <si>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</si>
  <si>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</si>
  <si>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</si>
  <si>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</si>
  <si>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Gas Natural (MMPC) *</t>
  </si>
  <si>
    <t>CECBB</t>
  </si>
  <si>
    <t>Bulo Bulo</t>
  </si>
  <si>
    <t>COBEE</t>
  </si>
  <si>
    <t>Kenko</t>
  </si>
  <si>
    <t>EGSA</t>
  </si>
  <si>
    <t>Aranjuez</t>
  </si>
  <si>
    <t xml:space="preserve">EGSA </t>
  </si>
  <si>
    <t/>
  </si>
  <si>
    <t>Guaracachi</t>
  </si>
  <si>
    <t xml:space="preserve">EVH  </t>
  </si>
  <si>
    <t>Karachipampa</t>
  </si>
  <si>
    <t>ENDE ANDINA</t>
  </si>
  <si>
    <t>Santa Cruz</t>
  </si>
  <si>
    <t>Total Gas natural</t>
  </si>
  <si>
    <t>Subtotal EGSA</t>
  </si>
  <si>
    <t>Carrasco</t>
  </si>
  <si>
    <t>Valle Hermoso</t>
  </si>
  <si>
    <t>El Alto</t>
  </si>
  <si>
    <t>Subtotal EVH</t>
  </si>
  <si>
    <t>ENDE</t>
  </si>
  <si>
    <t>Entre Rios</t>
  </si>
  <si>
    <t>Total Diesel Oil</t>
  </si>
  <si>
    <t>Total Gas natural en MMPC</t>
  </si>
  <si>
    <t>Diesel Oil (MMPC)*</t>
  </si>
  <si>
    <t>Total Biomasa</t>
  </si>
  <si>
    <t>Diesel Oil (k litros)</t>
  </si>
  <si>
    <t>Moxos</t>
  </si>
  <si>
    <t>Trinidad</t>
  </si>
  <si>
    <t>Subtotal ENDE</t>
  </si>
  <si>
    <t>Total Diesel Oil en Klitros</t>
  </si>
  <si>
    <t>Biomasa (kToneladas)</t>
  </si>
  <si>
    <t>GBE</t>
  </si>
  <si>
    <t>Guabira Energia</t>
  </si>
  <si>
    <t>Fuente: Formularios ISE110</t>
  </si>
  <si>
    <t>* Millones de pies cúbicos</t>
  </si>
  <si>
    <t xml:space="preserve">  Consumo de Combustibles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</si>
</sst>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_-* #,##0.00\ _B_s_-;\-* #,##0.00\ _B_s_-;_-* &quot;-&quot;??\ _B_s_-;_-@_-"/>
    <numFmt numFmtId="165" formatCode="#,##0.0"/>
    <numFmt numFmtId="166" formatCode="0.0"/>
    <numFmt numFmtId="167" formatCode="#.##000"/>
    <numFmt numFmtId="168" formatCode="_-* #,##0.00\ _€_-;\-* #,##0.00\ _€_-;_-* &quot;-&quot;??\ _€_-;_-@_-"/>
    <numFmt numFmtId="169" formatCode="\$#,#00"/>
    <numFmt numFmtId="170" formatCode="#."/>
    <numFmt numFmtId="171" formatCode="_-[$€-2]* #,##0.00_-;\-[$€-2]* #,##0.00_-;_-[$€-2]* &quot;-&quot;??_-"/>
    <numFmt numFmtId="172" formatCode="#,#00"/>
    <numFmt numFmtId="173" formatCode="_ * #,##0.00_ ;_ * \-#,##0.00_ ;_ * &quot;-&quot;??_ ;_ @_ "/>
    <numFmt numFmtId="174" formatCode="mmm"/>
    <numFmt numFmtId="175" formatCode="#,##0.000\ "/>
    <numFmt numFmtId="176" formatCode="%#,#00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entury Gothic"/>
      <family val="2"/>
    </font>
    <font>
      <b/>
      <sz val="14"/>
      <color theme="0"/>
      <name val="Agency FB"/>
      <family val="2"/>
    </font>
    <font>
      <b/>
      <sz val="12"/>
      <name val="Century Gothic"/>
      <family val="2"/>
    </font>
    <font>
      <b/>
      <sz val="9"/>
      <color indexed="62"/>
      <name val="Century Gothic"/>
      <family val="2"/>
    </font>
    <font>
      <sz val="7"/>
      <color theme="0"/>
      <name val="Century Gothic"/>
      <family val="2"/>
    </font>
    <font>
      <sz val="7"/>
      <color theme="0" tint="-4.9989318521683403E-2"/>
      <name val="Century Gothic"/>
      <family val="2"/>
    </font>
    <font>
      <b/>
      <sz val="8"/>
      <name val="Century Gothic"/>
      <family val="2"/>
    </font>
    <font>
      <b/>
      <sz val="8"/>
      <color theme="0"/>
      <name val="Century Gothic"/>
      <family val="2"/>
    </font>
    <font>
      <b/>
      <sz val="8"/>
      <color theme="0" tint="-4.9989318521683403E-2"/>
      <name val="Century Gothic"/>
      <family val="2"/>
    </font>
    <font>
      <b/>
      <sz val="7"/>
      <name val="Century Gothic"/>
      <family val="2"/>
    </font>
    <font>
      <sz val="8.5"/>
      <name val="Century Gothic"/>
      <family val="2"/>
    </font>
    <font>
      <b/>
      <sz val="8.5"/>
      <name val="Century Gothic"/>
      <family val="2"/>
    </font>
    <font>
      <sz val="8.5"/>
      <color theme="0"/>
      <name val="Century Gothic"/>
      <family val="2"/>
    </font>
    <font>
      <sz val="8.5"/>
      <color theme="0" tint="-4.9989318521683403E-2"/>
      <name val="Century Gothic"/>
      <family val="2"/>
    </font>
    <font>
      <b/>
      <sz val="8.5"/>
      <color theme="0"/>
      <name val="Century Gothic"/>
      <family val="2"/>
    </font>
    <font>
      <b/>
      <sz val="8.5"/>
      <color theme="0" tint="-4.9989318521683403E-2"/>
      <name val="Century Gothic"/>
      <family val="2"/>
    </font>
    <font>
      <sz val="5"/>
      <name val="Century Gothic"/>
      <family val="2"/>
    </font>
    <font>
      <sz val="5"/>
      <color theme="0" tint="-4.9989318521683403E-2"/>
      <name val="Century Gothic"/>
      <family val="2"/>
    </font>
    <font>
      <sz val="7"/>
      <color rgb="FFFF0000"/>
      <name val="Century Gothic"/>
      <family val="2"/>
    </font>
    <font>
      <sz val="5"/>
      <color rgb="FFFF0000"/>
      <name val="Century Gothic"/>
      <family val="2"/>
    </font>
    <font>
      <sz val="6"/>
      <name val="Agency FB"/>
      <family val="2"/>
    </font>
    <font>
      <b/>
      <sz val="14"/>
      <color theme="9" tint="-0.249977111117893"/>
      <name val="Agency FB"/>
      <family val="2"/>
    </font>
    <font>
      <sz val="24"/>
      <color rgb="FFFF0000"/>
      <name val="Century Gothic"/>
      <family val="2"/>
    </font>
    <font>
      <sz val="7"/>
      <color indexed="9"/>
      <name val="Century Gothic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"/>
      <color indexed="16"/>
      <name val="Courier"/>
      <family val="3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b/>
      <sz val="1"/>
      <color indexed="8"/>
      <name val="Courier"/>
      <family val="3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dashed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dashed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7" fillId="7" borderId="0" applyNumberFormat="0" applyBorder="0" applyAlignment="0" applyProtection="0"/>
    <xf numFmtId="0" fontId="28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3" borderId="0" applyNumberFormat="0" applyBorder="0" applyAlignment="0" applyProtection="0"/>
    <xf numFmtId="0" fontId="28" fillId="13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7" borderId="0" applyNumberFormat="0" applyBorder="0" applyAlignment="0" applyProtection="0"/>
    <xf numFmtId="0" fontId="29" fillId="14" borderId="0" applyNumberFormat="0" applyBorder="0" applyAlignment="0" applyProtection="0"/>
    <xf numFmtId="0" fontId="30" fillId="14" borderId="0" applyNumberFormat="0" applyBorder="0" applyAlignment="0" applyProtection="0"/>
    <xf numFmtId="0" fontId="29" fillId="15" borderId="0" applyNumberFormat="0" applyBorder="0" applyAlignment="0" applyProtection="0"/>
    <xf numFmtId="0" fontId="30" fillId="15" borderId="0" applyNumberFormat="0" applyBorder="0" applyAlignment="0" applyProtection="0"/>
    <xf numFmtId="0" fontId="29" fillId="18" borderId="0" applyNumberFormat="0" applyBorder="0" applyAlignment="0" applyProtection="0"/>
    <xf numFmtId="0" fontId="30" fillId="18" borderId="0" applyNumberFormat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29" fillId="20" borderId="0" applyNumberFormat="0" applyBorder="0" applyAlignment="0" applyProtection="0"/>
    <xf numFmtId="0" fontId="30" fillId="20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3" fillId="21" borderId="13" applyNumberFormat="0" applyAlignment="0" applyProtection="0"/>
    <xf numFmtId="0" fontId="34" fillId="21" borderId="13" applyNumberFormat="0" applyAlignment="0" applyProtection="0"/>
    <xf numFmtId="0" fontId="35" fillId="22" borderId="14" applyNumberFormat="0" applyAlignment="0" applyProtection="0"/>
    <xf numFmtId="0" fontId="36" fillId="22" borderId="14" applyNumberFormat="0" applyAlignment="0" applyProtection="0"/>
    <xf numFmtId="0" fontId="37" fillId="0" borderId="15" applyNumberFormat="0" applyFill="0" applyAlignment="0" applyProtection="0"/>
    <xf numFmtId="0" fontId="38" fillId="0" borderId="15" applyNumberFormat="0" applyFill="0" applyAlignment="0" applyProtection="0"/>
    <xf numFmtId="167" fontId="39" fillId="0" borderId="0">
      <protection locked="0"/>
    </xf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39" fillId="0" borderId="0">
      <protection locked="0"/>
    </xf>
    <xf numFmtId="170" fontId="40" fillId="0" borderId="0">
      <protection locked="0"/>
    </xf>
    <xf numFmtId="0" fontId="39" fillId="0" borderId="0"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4" borderId="0" applyNumberFormat="0" applyBorder="0" applyAlignment="0" applyProtection="0"/>
    <xf numFmtId="0" fontId="29" fillId="25" borderId="0" applyNumberFormat="0" applyBorder="0" applyAlignment="0" applyProtection="0"/>
    <xf numFmtId="0" fontId="30" fillId="25" borderId="0" applyNumberFormat="0" applyBorder="0" applyAlignment="0" applyProtection="0"/>
    <xf numFmtId="0" fontId="29" fillId="18" borderId="0" applyNumberFormat="0" applyBorder="0" applyAlignment="0" applyProtection="0"/>
    <xf numFmtId="0" fontId="30" fillId="18" borderId="0" applyNumberFormat="0" applyBorder="0" applyAlignment="0" applyProtection="0"/>
    <xf numFmtId="0" fontId="29" fillId="19" borderId="0" applyNumberFormat="0" applyBorder="0" applyAlignment="0" applyProtection="0"/>
    <xf numFmtId="0" fontId="30" fillId="19" borderId="0" applyNumberFormat="0" applyBorder="0" applyAlignment="0" applyProtection="0"/>
    <xf numFmtId="0" fontId="29" fillId="26" borderId="0" applyNumberFormat="0" applyBorder="0" applyAlignment="0" applyProtection="0"/>
    <xf numFmtId="0" fontId="30" fillId="26" borderId="0" applyNumberFormat="0" applyBorder="0" applyAlignment="0" applyProtection="0"/>
    <xf numFmtId="0" fontId="43" fillId="12" borderId="13" applyNumberFormat="0" applyAlignment="0" applyProtection="0"/>
    <xf numFmtId="0" fontId="44" fillId="12" borderId="13" applyNumberFormat="0" applyAlignment="0" applyProtection="0"/>
    <xf numFmtId="171" fontId="2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39" fillId="0" borderId="0">
      <protection locked="0"/>
    </xf>
    <xf numFmtId="0" fontId="45" fillId="0" borderId="0" applyFont="0" applyFill="0" applyBorder="0" applyAlignment="0" applyProtection="0"/>
    <xf numFmtId="0" fontId="39" fillId="0" borderId="0">
      <protection locked="0"/>
    </xf>
    <xf numFmtId="0" fontId="45" fillId="0" borderId="0" applyFont="0" applyFill="0" applyBorder="0" applyAlignment="0" applyProtection="0"/>
    <xf numFmtId="0" fontId="39" fillId="0" borderId="0">
      <protection locked="0"/>
    </xf>
    <xf numFmtId="0" fontId="45" fillId="0" borderId="0" applyFont="0" applyFill="0" applyBorder="0" applyAlignment="0" applyProtection="0"/>
    <xf numFmtId="0" fontId="39" fillId="0" borderId="0">
      <protection locked="0"/>
    </xf>
    <xf numFmtId="0" fontId="45" fillId="0" borderId="0" applyFont="0" applyFill="0" applyBorder="0" applyAlignment="0" applyProtection="0"/>
    <xf numFmtId="0" fontId="39" fillId="0" borderId="0">
      <protection locked="0"/>
    </xf>
    <xf numFmtId="0" fontId="45" fillId="0" borderId="0" applyFont="0" applyFill="0" applyBorder="0" applyAlignment="0" applyProtection="0"/>
    <xf numFmtId="0" fontId="39" fillId="0" borderId="0">
      <protection locked="0"/>
    </xf>
    <xf numFmtId="0" fontId="45" fillId="0" borderId="0" applyFont="0" applyFill="0" applyBorder="0" applyAlignment="0" applyProtection="0"/>
    <xf numFmtId="0" fontId="39" fillId="0" borderId="0">
      <protection locked="0"/>
    </xf>
    <xf numFmtId="170" fontId="40" fillId="0" borderId="0">
      <protection locked="0"/>
    </xf>
    <xf numFmtId="172" fontId="39" fillId="0" borderId="0">
      <protection locked="0"/>
    </xf>
    <xf numFmtId="170" fontId="46" fillId="0" borderId="0">
      <protection locked="0"/>
    </xf>
    <xf numFmtId="0" fontId="47" fillId="0" borderId="0">
      <protection locked="0"/>
    </xf>
    <xf numFmtId="170" fontId="46" fillId="0" borderId="0">
      <protection locked="0"/>
    </xf>
    <xf numFmtId="0" fontId="47" fillId="0" borderId="0">
      <protection locked="0"/>
    </xf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51" fillId="27" borderId="0" applyNumberFormat="0" applyBorder="0" applyAlignment="0" applyProtection="0"/>
    <xf numFmtId="0" fontId="52" fillId="27" borderId="0" applyNumberFormat="0" applyBorder="0" applyAlignment="0" applyProtection="0"/>
    <xf numFmtId="0" fontId="28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2" fillId="0" borderId="0"/>
    <xf numFmtId="0" fontId="28" fillId="0" borderId="0" applyFill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176" fontId="39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4" fillId="21" borderId="17" applyNumberFormat="0" applyAlignment="0" applyProtection="0"/>
    <xf numFmtId="0" fontId="55" fillId="21" borderId="1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8" applyNumberFormat="0" applyFill="0" applyAlignment="0" applyProtection="0"/>
    <xf numFmtId="0" fontId="61" fillId="0" borderId="18" applyNumberFormat="0" applyFill="0" applyAlignment="0" applyProtection="0"/>
    <xf numFmtId="0" fontId="62" fillId="0" borderId="19" applyNumberFormat="0" applyFill="0" applyAlignment="0" applyProtection="0"/>
    <xf numFmtId="0" fontId="63" fillId="0" borderId="19" applyNumberFormat="0" applyFill="0" applyAlignment="0" applyProtection="0"/>
    <xf numFmtId="0" fontId="41" fillId="0" borderId="20" applyNumberFormat="0" applyFill="0" applyAlignment="0" applyProtection="0"/>
    <xf numFmtId="0" fontId="42" fillId="0" borderId="20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1" applyNumberFormat="0" applyFill="0" applyAlignment="0" applyProtection="0"/>
    <xf numFmtId="0" fontId="66" fillId="0" borderId="21" applyNumberFormat="0" applyFill="0" applyAlignment="0" applyProtection="0"/>
  </cellStyleXfs>
  <cellXfs count="89">
    <xf numFmtId="0" fontId="0" fillId="0" borderId="0" xfId="0"/>
    <xf numFmtId="0" fontId="3" fillId="2" borderId="0" xfId="1" applyFont="1" applyFill="1" applyBorder="1"/>
    <xf numFmtId="0" fontId="5" fillId="2" borderId="0" xfId="1" applyFont="1" applyFill="1" applyBorder="1" applyAlignment="1"/>
    <xf numFmtId="0" fontId="3" fillId="2" borderId="0" xfId="1" applyFont="1" applyFill="1" applyBorder="1" applyAlignment="1"/>
    <xf numFmtId="0" fontId="4" fillId="5" borderId="1" xfId="1" applyFont="1" applyFill="1" applyBorder="1" applyAlignment="1">
      <alignment vertical="center"/>
    </xf>
    <xf numFmtId="0" fontId="6" fillId="6" borderId="2" xfId="1" applyFont="1" applyFill="1" applyBorder="1" applyAlignment="1">
      <alignment horizontal="left" indent="1"/>
    </xf>
    <xf numFmtId="0" fontId="3" fillId="6" borderId="2" xfId="1" applyFont="1" applyFill="1" applyBorder="1"/>
    <xf numFmtId="0" fontId="3" fillId="2" borderId="2" xfId="1" applyFont="1" applyFill="1" applyBorder="1"/>
    <xf numFmtId="0" fontId="5" fillId="6" borderId="2" xfId="1" applyFont="1" applyFill="1" applyBorder="1"/>
    <xf numFmtId="0" fontId="3" fillId="6" borderId="3" xfId="1" applyFont="1" applyFill="1" applyBorder="1"/>
    <xf numFmtId="0" fontId="7" fillId="2" borderId="0" xfId="1" applyFont="1" applyFill="1" applyBorder="1"/>
    <xf numFmtId="0" fontId="8" fillId="2" borderId="0" xfId="1" applyFont="1" applyFill="1" applyBorder="1"/>
    <xf numFmtId="0" fontId="9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vertical="center"/>
    </xf>
    <xf numFmtId="0" fontId="9" fillId="6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12" fillId="6" borderId="0" xfId="1" applyFont="1" applyFill="1" applyBorder="1" applyAlignment="1">
      <alignment horizontal="left"/>
    </xf>
    <xf numFmtId="0" fontId="12" fillId="6" borderId="4" xfId="1" applyFont="1" applyFill="1" applyBorder="1" applyAlignment="1">
      <alignment horizontal="left"/>
    </xf>
    <xf numFmtId="0" fontId="12" fillId="6" borderId="5" xfId="1" applyFont="1" applyFill="1" applyBorder="1" applyAlignment="1">
      <alignment horizontal="left"/>
    </xf>
    <xf numFmtId="0" fontId="12" fillId="6" borderId="6" xfId="1" applyFont="1" applyFill="1" applyBorder="1" applyAlignment="1">
      <alignment horizontal="left"/>
    </xf>
    <xf numFmtId="165" fontId="3" fillId="4" borderId="0" xfId="2" applyNumberFormat="1" applyFont="1" applyFill="1" applyBorder="1"/>
    <xf numFmtId="3" fontId="12" fillId="4" borderId="0" xfId="2" applyNumberFormat="1" applyFont="1" applyFill="1" applyBorder="1"/>
    <xf numFmtId="3" fontId="12" fillId="2" borderId="0" xfId="2" applyNumberFormat="1" applyFont="1" applyFill="1" applyBorder="1"/>
    <xf numFmtId="166" fontId="3" fillId="2" borderId="0" xfId="1" applyNumberFormat="1" applyFont="1" applyFill="1" applyBorder="1"/>
    <xf numFmtId="0" fontId="3" fillId="6" borderId="0" xfId="1" applyFont="1" applyFill="1" applyBorder="1"/>
    <xf numFmtId="165" fontId="3" fillId="2" borderId="4" xfId="3" applyNumberFormat="1" applyFont="1" applyFill="1" applyBorder="1"/>
    <xf numFmtId="165" fontId="3" fillId="2" borderId="0" xfId="3" applyNumberFormat="1" applyFont="1" applyFill="1" applyBorder="1"/>
    <xf numFmtId="4" fontId="3" fillId="2" borderId="7" xfId="3" applyNumberFormat="1" applyFont="1" applyFill="1" applyBorder="1"/>
    <xf numFmtId="4" fontId="12" fillId="2" borderId="0" xfId="3" applyNumberFormat="1" applyFont="1" applyFill="1" applyBorder="1"/>
    <xf numFmtId="165" fontId="3" fillId="2" borderId="0" xfId="1" applyNumberFormat="1" applyFont="1" applyFill="1" applyBorder="1"/>
    <xf numFmtId="165" fontId="7" fillId="2" borderId="0" xfId="1" applyNumberFormat="1" applyFont="1" applyFill="1" applyBorder="1"/>
    <xf numFmtId="4" fontId="12" fillId="4" borderId="0" xfId="2" applyNumberFormat="1" applyFont="1" applyFill="1" applyBorder="1"/>
    <xf numFmtId="4" fontId="3" fillId="2" borderId="0" xfId="3" applyNumberFormat="1" applyFont="1" applyFill="1" applyBorder="1"/>
    <xf numFmtId="4" fontId="3" fillId="2" borderId="4" xfId="3" applyNumberFormat="1" applyFont="1" applyFill="1" applyBorder="1"/>
    <xf numFmtId="0" fontId="12" fillId="6" borderId="0" xfId="1" applyFont="1" applyFill="1" applyBorder="1"/>
    <xf numFmtId="4" fontId="12" fillId="2" borderId="7" xfId="3" applyNumberFormat="1" applyFont="1" applyFill="1" applyBorder="1"/>
    <xf numFmtId="165" fontId="14" fillId="4" borderId="0" xfId="2" applyNumberFormat="1" applyFont="1" applyFill="1" applyBorder="1"/>
    <xf numFmtId="0" fontId="13" fillId="2" borderId="0" xfId="1" applyFont="1" applyFill="1" applyBorder="1"/>
    <xf numFmtId="3" fontId="14" fillId="2" borderId="0" xfId="2" applyNumberFormat="1" applyFont="1" applyFill="1" applyBorder="1"/>
    <xf numFmtId="0" fontId="7" fillId="6" borderId="0" xfId="1" applyFont="1" applyFill="1" applyBorder="1"/>
    <xf numFmtId="0" fontId="15" fillId="2" borderId="0" xfId="1" applyFont="1" applyFill="1" applyBorder="1"/>
    <xf numFmtId="0" fontId="16" fillId="2" borderId="0" xfId="1" applyFont="1" applyFill="1" applyBorder="1"/>
    <xf numFmtId="165" fontId="14" fillId="2" borderId="4" xfId="3" applyNumberFormat="1" applyFont="1" applyFill="1" applyBorder="1"/>
    <xf numFmtId="165" fontId="14" fillId="2" borderId="0" xfId="3" applyNumberFormat="1" applyFont="1" applyFill="1" applyBorder="1"/>
    <xf numFmtId="4" fontId="14" fillId="2" borderId="7" xfId="3" applyNumberFormat="1" applyFont="1" applyFill="1" applyBorder="1"/>
    <xf numFmtId="4" fontId="14" fillId="2" borderId="0" xfId="3" applyNumberFormat="1" applyFont="1" applyFill="1" applyBorder="1"/>
    <xf numFmtId="4" fontId="14" fillId="2" borderId="4" xfId="3" applyNumberFormat="1" applyFont="1" applyFill="1" applyBorder="1"/>
    <xf numFmtId="3" fontId="12" fillId="2" borderId="4" xfId="3" applyNumberFormat="1" applyFont="1" applyFill="1" applyBorder="1"/>
    <xf numFmtId="3" fontId="12" fillId="2" borderId="0" xfId="3" applyNumberFormat="1" applyFont="1" applyFill="1" applyBorder="1"/>
    <xf numFmtId="3" fontId="12" fillId="2" borderId="8" xfId="3" applyNumberFormat="1" applyFont="1" applyFill="1" applyBorder="1"/>
    <xf numFmtId="3" fontId="12" fillId="2" borderId="9" xfId="3" applyNumberFormat="1" applyFont="1" applyFill="1" applyBorder="1"/>
    <xf numFmtId="0" fontId="12" fillId="6" borderId="10" xfId="1" applyFont="1" applyFill="1" applyBorder="1" applyAlignment="1">
      <alignment horizontal="left"/>
    </xf>
    <xf numFmtId="0" fontId="12" fillId="2" borderId="11" xfId="1" applyFont="1" applyFill="1" applyBorder="1" applyAlignment="1">
      <alignment horizontal="left"/>
    </xf>
    <xf numFmtId="0" fontId="12" fillId="2" borderId="10" xfId="1" applyFont="1" applyFill="1" applyBorder="1" applyAlignment="1">
      <alignment horizontal="left"/>
    </xf>
    <xf numFmtId="0" fontId="12" fillId="2" borderId="5" xfId="1" applyFont="1" applyFill="1" applyBorder="1" applyAlignment="1">
      <alignment horizontal="left"/>
    </xf>
    <xf numFmtId="0" fontId="12" fillId="2" borderId="6" xfId="1" applyFont="1" applyFill="1" applyBorder="1" applyAlignment="1">
      <alignment horizontal="left"/>
    </xf>
    <xf numFmtId="0" fontId="12" fillId="2" borderId="4" xfId="1" applyFont="1" applyFill="1" applyBorder="1" applyAlignment="1">
      <alignment horizontal="left"/>
    </xf>
    <xf numFmtId="0" fontId="12" fillId="2" borderId="0" xfId="1" applyFont="1" applyFill="1" applyBorder="1" applyAlignment="1">
      <alignment horizontal="left"/>
    </xf>
    <xf numFmtId="0" fontId="12" fillId="2" borderId="7" xfId="1" applyFont="1" applyFill="1" applyBorder="1" applyAlignment="1">
      <alignment horizontal="left"/>
    </xf>
    <xf numFmtId="0" fontId="14" fillId="2" borderId="0" xfId="1" applyFont="1" applyFill="1" applyBorder="1"/>
    <xf numFmtId="0" fontId="17" fillId="2" borderId="0" xfId="1" applyFont="1" applyFill="1" applyBorder="1"/>
    <xf numFmtId="0" fontId="18" fillId="2" borderId="0" xfId="1" applyFont="1" applyFill="1" applyBorder="1"/>
    <xf numFmtId="0" fontId="3" fillId="6" borderId="1" xfId="1" applyFont="1" applyFill="1" applyBorder="1"/>
    <xf numFmtId="0" fontId="3" fillId="2" borderId="12" xfId="1" applyFont="1" applyFill="1" applyBorder="1"/>
    <xf numFmtId="0" fontId="3" fillId="2" borderId="1" xfId="1" applyFont="1" applyFill="1" applyBorder="1"/>
    <xf numFmtId="0" fontId="3" fillId="2" borderId="8" xfId="1" applyFont="1" applyFill="1" applyBorder="1"/>
    <xf numFmtId="0" fontId="3" fillId="2" borderId="9" xfId="1" applyFont="1" applyFill="1" applyBorder="1"/>
    <xf numFmtId="0" fontId="19" fillId="2" borderId="0" xfId="1" applyFont="1" applyFill="1" applyBorder="1"/>
    <xf numFmtId="0" fontId="20" fillId="2" borderId="0" xfId="1" applyFont="1" applyFill="1" applyBorder="1"/>
    <xf numFmtId="0" fontId="21" fillId="2" borderId="0" xfId="1" applyFont="1" applyFill="1" applyBorder="1"/>
    <xf numFmtId="165" fontId="14" fillId="6" borderId="1" xfId="2" applyNumberFormat="1" applyFont="1" applyFill="1" applyBorder="1"/>
    <xf numFmtId="165" fontId="14" fillId="2" borderId="12" xfId="3" applyNumberFormat="1" applyFont="1" applyFill="1" applyBorder="1"/>
    <xf numFmtId="165" fontId="14" fillId="2" borderId="1" xfId="3" applyNumberFormat="1" applyFont="1" applyFill="1" applyBorder="1"/>
    <xf numFmtId="4" fontId="14" fillId="2" borderId="8" xfId="3" applyNumberFormat="1" applyFont="1" applyFill="1" applyBorder="1"/>
    <xf numFmtId="4" fontId="14" fillId="2" borderId="9" xfId="3" applyNumberFormat="1" applyFont="1" applyFill="1" applyBorder="1"/>
    <xf numFmtId="4" fontId="14" fillId="2" borderId="1" xfId="3" applyNumberFormat="1" applyFont="1" applyFill="1" applyBorder="1"/>
    <xf numFmtId="4" fontId="14" fillId="2" borderId="12" xfId="3" applyNumberFormat="1" applyFont="1" applyFill="1" applyBorder="1"/>
    <xf numFmtId="0" fontId="22" fillId="2" borderId="0" xfId="1" applyFont="1" applyFill="1" applyBorder="1"/>
    <xf numFmtId="0" fontId="23" fillId="6" borderId="0" xfId="1" applyFont="1" applyFill="1" applyAlignment="1">
      <alignment horizontal="left"/>
    </xf>
    <xf numFmtId="0" fontId="19" fillId="6" borderId="0" xfId="1" applyFont="1" applyFill="1" applyBorder="1" applyAlignment="1"/>
    <xf numFmtId="0" fontId="25" fillId="2" borderId="0" xfId="1" applyFont="1" applyFill="1" applyBorder="1"/>
    <xf numFmtId="0" fontId="26" fillId="2" borderId="0" xfId="1" applyFont="1" applyFill="1" applyBorder="1"/>
    <xf numFmtId="0" fontId="14" fillId="6" borderId="1" xfId="1" applyFont="1" applyFill="1" applyBorder="1" applyAlignment="1">
      <alignment horizontal="left"/>
    </xf>
    <xf numFmtId="0" fontId="24" fillId="2" borderId="0" xfId="1" applyFont="1" applyFill="1" applyAlignment="1">
      <alignment horizontal="center" vertical="center"/>
    </xf>
    <xf numFmtId="0" fontId="14" fillId="4" borderId="0" xfId="1" applyFont="1" applyFill="1" applyBorder="1" applyAlignment="1">
      <alignment horizontal="left"/>
    </xf>
    <xf numFmtId="0" fontId="4" fillId="3" borderId="0" xfId="1" applyFont="1" applyFill="1" applyAlignment="1">
      <alignment horizontal="center" vertical="center"/>
    </xf>
    <xf numFmtId="0" fontId="4" fillId="5" borderId="0" xfId="1" applyFont="1" applyFill="1" applyAlignment="1">
      <alignment horizontal="center" vertical="center"/>
    </xf>
  </cellXfs>
  <cellStyles count="144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48"/>
    <cellStyle name="Comma 3" xfId="49"/>
    <cellStyle name="Comma 4" xfId="50"/>
    <cellStyle name="Comma 5" xfId="51"/>
    <cellStyle name="Comma_Nov09" xfId="52"/>
    <cellStyle name="Currency" xfId="53"/>
    <cellStyle name="Date" xfId="54"/>
    <cellStyle name="Date 2" xfId="55"/>
    <cellStyle name="Encabezado 4 2" xfId="56"/>
    <cellStyle name="Encabezado 4 3" xfId="57"/>
    <cellStyle name="Énfasis1 2" xfId="58"/>
    <cellStyle name="Énfasis1 3" xfId="59"/>
    <cellStyle name="Énfasis2 2" xfId="60"/>
    <cellStyle name="Énfasis2 3" xfId="61"/>
    <cellStyle name="Énfasis3 2" xfId="62"/>
    <cellStyle name="Énfasis3 3" xfId="63"/>
    <cellStyle name="Énfasis4 2" xfId="64"/>
    <cellStyle name="Énfasis4 3" xfId="65"/>
    <cellStyle name="Énfasis5 2" xfId="66"/>
    <cellStyle name="Énfasis5 3" xfId="67"/>
    <cellStyle name="Énfasis6 2" xfId="68"/>
    <cellStyle name="Énfasis6 3" xfId="69"/>
    <cellStyle name="Entrada 2" xfId="70"/>
    <cellStyle name="Entrada 3" xfId="71"/>
    <cellStyle name="Euro" xfId="72"/>
    <cellStyle name="F2" xfId="73"/>
    <cellStyle name="F2 2" xfId="74"/>
    <cellStyle name="F3" xfId="75"/>
    <cellStyle name="F3 2" xfId="76"/>
    <cellStyle name="F4" xfId="77"/>
    <cellStyle name="F4 2" xfId="78"/>
    <cellStyle name="F5" xfId="79"/>
    <cellStyle name="F5 2" xfId="80"/>
    <cellStyle name="F6" xfId="81"/>
    <cellStyle name="F6 2" xfId="82"/>
    <cellStyle name="F7" xfId="83"/>
    <cellStyle name="F7 2" xfId="84"/>
    <cellStyle name="F8" xfId="85"/>
    <cellStyle name="F8 2" xfId="86"/>
    <cellStyle name="Fixed" xfId="87"/>
    <cellStyle name="Fixed 2" xfId="88"/>
    <cellStyle name="Heading1" xfId="89"/>
    <cellStyle name="Heading1 2" xfId="90"/>
    <cellStyle name="Heading2" xfId="91"/>
    <cellStyle name="Heading2 2" xfId="92"/>
    <cellStyle name="Incorrecto 2" xfId="93"/>
    <cellStyle name="Incorrecto 3" xfId="94"/>
    <cellStyle name="Millares 2" xfId="95"/>
    <cellStyle name="Millares 2 2" xfId="3"/>
    <cellStyle name="Millares 2 3" xfId="96"/>
    <cellStyle name="Millares 2_Cap 3 Transacciones v27042009" xfId="97"/>
    <cellStyle name="Millares 3" xfId="98"/>
    <cellStyle name="Millares 3 2" xfId="99"/>
    <cellStyle name="Millares 4" xfId="100"/>
    <cellStyle name="Millares 5" xfId="101"/>
    <cellStyle name="Millares 5 2" xfId="102"/>
    <cellStyle name="Millares 6" xfId="103"/>
    <cellStyle name="Millares 7" xfId="104"/>
    <cellStyle name="Millares 8" xfId="105"/>
    <cellStyle name="Millares_4. Datos del Anuario-2008 - Energias Primarias" xfId="2"/>
    <cellStyle name="Neutral 2" xfId="106"/>
    <cellStyle name="Neutral 3" xfId="107"/>
    <cellStyle name="Normal" xfId="0" builtinId="0"/>
    <cellStyle name="Normal 10" xfId="108"/>
    <cellStyle name="Normal 11" xfId="109"/>
    <cellStyle name="Normal 2" xfId="110"/>
    <cellStyle name="Normal 2 2" xfId="1"/>
    <cellStyle name="Normal 2 3" xfId="111"/>
    <cellStyle name="Normal 3" xfId="112"/>
    <cellStyle name="Normal 3 2" xfId="113"/>
    <cellStyle name="Normal 4" xfId="114"/>
    <cellStyle name="Normal 5" xfId="115"/>
    <cellStyle name="Normal 6" xfId="116"/>
    <cellStyle name="Normal 7" xfId="117"/>
    <cellStyle name="Normal 8" xfId="118"/>
    <cellStyle name="Normal 9" xfId="119"/>
    <cellStyle name="Notas 2" xfId="120"/>
    <cellStyle name="Notas 3" xfId="121"/>
    <cellStyle name="Percent" xfId="122"/>
    <cellStyle name="Porcentual 2" xfId="123"/>
    <cellStyle name="Porcentual 2 2" xfId="124"/>
    <cellStyle name="Porcentual 2 3" xfId="125"/>
    <cellStyle name="Porcentual 3" xfId="126"/>
    <cellStyle name="Porcentual 3 2" xfId="127"/>
    <cellStyle name="Salida 2" xfId="128"/>
    <cellStyle name="Salida 3" xfId="129"/>
    <cellStyle name="Texto de advertencia 2" xfId="130"/>
    <cellStyle name="Texto de advertencia 3" xfId="131"/>
    <cellStyle name="Texto explicativo 2" xfId="132"/>
    <cellStyle name="Texto explicativo 3" xfId="133"/>
    <cellStyle name="Título 1 2" xfId="134"/>
    <cellStyle name="Título 1 3" xfId="135"/>
    <cellStyle name="Título 2 2" xfId="136"/>
    <cellStyle name="Título 2 3" xfId="137"/>
    <cellStyle name="Título 3 2" xfId="138"/>
    <cellStyle name="Título 3 3" xfId="139"/>
    <cellStyle name="Título 4" xfId="140"/>
    <cellStyle name="Título 5" xfId="141"/>
    <cellStyle name="Total 2" xfId="142"/>
    <cellStyle name="Total 3" xfId="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 i="0" u="none" strike="noStrike" baseline="0">
                <a:solidFill>
                  <a:srgbClr val="333399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/>
              <a:t>        Generación Bruta 2001
        Centrales hidráulicas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8"/>
      <c:hPercent val="100"/>
      <c:rotY val="27"/>
      <c:depthPercent val="80"/>
      <c:rAngAx val="1"/>
    </c:view3D>
    <c:floor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>
          <a:noFill/>
        </a:ln>
      </c:spPr>
    </c:floor>
    <c:sideWall>
      <c:thickness val="0"/>
      <c:spPr>
        <a:solidFill>
          <a:srgbClr val="FFFFFF"/>
        </a:solidFill>
        <a:ln w="25400">
          <a:noFill/>
        </a:ln>
      </c:spPr>
    </c:sideWall>
    <c:backWall>
      <c:thickness val="0"/>
      <c:spPr>
        <a:solidFill>
          <a:srgbClr val="FFFFFF"/>
        </a:solidFill>
        <a:ln w="25400">
          <a:noFill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rgbClr val="99CCFF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1"/>
          <c:spPr>
            <a:solidFill>
              <a:srgbClr val="FF990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2"/>
          <c:spPr>
            <a:solidFill>
              <a:srgbClr val="99336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s-B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gapDepth val="290"/>
        <c:shape val="box"/>
        <c:axId val="32913280"/>
        <c:axId val="32914816"/>
        <c:axId val="23657536"/>
      </c:bar3DChart>
      <c:catAx>
        <c:axId val="32913280"/>
        <c:scaling>
          <c:orientation val="minMax"/>
        </c:scaling>
        <c:delete val="0"/>
        <c:axPos val="b"/>
        <c:numFmt formatCode="mmm" sourceLinked="0"/>
        <c:majorTickMark val="out"/>
        <c:minorTickMark val="none"/>
        <c:tickLblPos val="low"/>
        <c:spPr>
          <a:ln w="9525">
            <a:noFill/>
          </a:ln>
        </c:spPr>
        <c:txPr>
          <a:bodyPr rot="-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32914816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3291481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32913280"/>
        <c:crosses val="autoZero"/>
        <c:crossBetween val="between"/>
        <c:majorUnit val="0.1"/>
      </c:valAx>
      <c:serAx>
        <c:axId val="23657536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32914816"/>
        <c:crosses val="autoZero"/>
        <c:tickMarkSkip val="1"/>
      </c:ser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B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BO"/>
    </a:p>
  </c:txPr>
  <c:printSettings>
    <c:headerFooter alignWithMargins="0"/>
    <c:pageMargins b="1" l="0.750000000000005" r="0.750000000000005" t="1" header="0" footer="0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IV-1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Participación</a:t>
            </a: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 de las empresas en el c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onsumo anual de Gas Natural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Período 2013 - SIN</a:t>
            </a:r>
          </a:p>
        </c:rich>
      </c:tx>
      <c:layout>
        <c:manualLayout>
          <c:xMode val="edge"/>
          <c:yMode val="edge"/>
          <c:x val="0.15590214067278318"/>
          <c:y val="3.9371936914965322E-2"/>
        </c:manualLayout>
      </c:layout>
      <c:overlay val="0"/>
    </c:title>
    <c:autoTitleDeleted val="0"/>
    <c:view3D>
      <c:rotX val="2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074662685512963"/>
          <c:y val="0.42723774572426232"/>
          <c:w val="0.57734466677903862"/>
          <c:h val="0.4207223654565303"/>
        </c:manualLayout>
      </c:layout>
      <c:pie3DChart>
        <c:varyColors val="1"/>
        <c:ser>
          <c:idx val="0"/>
          <c:order val="0"/>
          <c:explosion val="25"/>
          <c:dPt>
            <c:idx val="3"/>
            <c:bubble3D val="0"/>
            <c:spPr>
              <a:ln>
                <a:noFill/>
              </a:ln>
              <a:scene3d>
                <a:camera prst="orthographicFront"/>
                <a:lightRig rig="threePt" dir="t"/>
              </a:scene3d>
              <a:sp3d prstMaterial="metal">
                <a:bevelT/>
              </a:sp3d>
            </c:spPr>
          </c:dPt>
          <c:dLbls>
            <c:dLbl>
              <c:idx val="0"/>
              <c:layout>
                <c:manualLayout>
                  <c:x val="-7.7272856867332484E-2"/>
                  <c:y val="-7.036274037826292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6881923305912651E-2"/>
                  <c:y val="-8.950280750091629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2921939070715242E-2"/>
                  <c:y val="-3.688701173210225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1238652507886057E-2"/>
                  <c:y val="2.237536384246249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6507509245050487E-2"/>
                  <c:y val="6.363438950211811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6549688477438705E-2"/>
                  <c:y val="3.764073409800923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3100299363538048E-2"/>
                  <c:y val="-8.727352423803368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1.0624302952546258E-2"/>
                  <c:y val="-4.376587728802420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('CAP IV-1'!$E$8:$E$13,'CAP IV-1'!$E$15:$E$17,'CAP IV-1'!$E$19)</c:f>
              <c:strCache>
                <c:ptCount val="10"/>
                <c:pt idx="0">
                  <c:v>Bulo Bulo</c:v>
                </c:pt>
                <c:pt idx="1">
                  <c:v>Kenko</c:v>
                </c:pt>
                <c:pt idx="2">
                  <c:v>Aranjuez</c:v>
                </c:pt>
                <c:pt idx="3">
                  <c:v>Guaracachi</c:v>
                </c:pt>
                <c:pt idx="4">
                  <c:v>Karachipampa</c:v>
                </c:pt>
                <c:pt idx="5">
                  <c:v>Santa Cruz</c:v>
                </c:pt>
                <c:pt idx="6">
                  <c:v>Carrasco</c:v>
                </c:pt>
                <c:pt idx="7">
                  <c:v>Valle Hermoso</c:v>
                </c:pt>
                <c:pt idx="8">
                  <c:v>El Alto</c:v>
                </c:pt>
                <c:pt idx="9">
                  <c:v>Entre Rios</c:v>
                </c:pt>
              </c:strCache>
            </c:strRef>
          </c:cat>
          <c:val>
            <c:numRef>
              <c:f>('CAP IV-1'!$AR$8:$AR$13,'CAP IV-1'!$AR$15:$AR$17,'CAP IV-1'!$AR$19)</c:f>
              <c:numCache>
                <c:formatCode>#,##0.00</c:formatCode>
                <c:ptCount val="10"/>
                <c:pt idx="0">
                  <c:v>5330.2186143904701</c:v>
                </c:pt>
                <c:pt idx="1">
                  <c:v>608.45039000000008</c:v>
                </c:pt>
                <c:pt idx="2">
                  <c:v>1919.567449418294</c:v>
                </c:pt>
                <c:pt idx="3">
                  <c:v>15476.904522209603</c:v>
                </c:pt>
                <c:pt idx="4">
                  <c:v>1104.1224963500001</c:v>
                </c:pt>
                <c:pt idx="5">
                  <c:v>540.78902995611747</c:v>
                </c:pt>
                <c:pt idx="6">
                  <c:v>7514.7546982957119</c:v>
                </c:pt>
                <c:pt idx="7">
                  <c:v>5700.3328761400799</c:v>
                </c:pt>
                <c:pt idx="8">
                  <c:v>2281.5759123623257</c:v>
                </c:pt>
                <c:pt idx="9">
                  <c:v>7807.3033570000007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IV-2</a:t>
            </a:r>
          </a:p>
          <a:p>
            <a:pPr>
              <a:defRPr sz="1400"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Participación</a:t>
            </a: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 de las empresas en el c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onsumo anual de Diesel Oil</a:t>
            </a:r>
          </a:p>
          <a:p>
            <a:pPr>
              <a:defRPr sz="1400"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Período 2013- SIN</a:t>
            </a:r>
          </a:p>
        </c:rich>
      </c:tx>
      <c:layout/>
      <c:overlay val="0"/>
    </c:title>
    <c:autoTitleDeleted val="0"/>
    <c:view3D>
      <c:rotX val="30"/>
      <c:rotY val="1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32161386803389"/>
          <c:y val="0.35076422265398643"/>
          <c:w val="0.74270044151457992"/>
          <c:h val="0.4988829805365243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/>
            </a:sp3d>
          </c:spPr>
          <c:explosion val="10"/>
          <c:dLbls>
            <c:dLbl>
              <c:idx val="0"/>
              <c:layout>
                <c:manualLayout>
                  <c:x val="0.16159563775458299"/>
                  <c:y val="6.6684391723761879E-2"/>
                </c:manualLayout>
              </c:layout>
              <c:numFmt formatCode="0.00%" sourceLinked="0"/>
              <c:spPr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8861624855032656E-3"/>
                  <c:y val="0.2338950812966560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587120795947019"/>
                  <c:y val="3.58349524491257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5373741073063535E-2"/>
                  <c:y val="-8.09939666632580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'CAP IV-1'!$E$25:$E$28</c:f>
              <c:strCache>
                <c:ptCount val="4"/>
                <c:pt idx="0">
                  <c:v>Aranjuez</c:v>
                </c:pt>
                <c:pt idx="1">
                  <c:v>Valle Hermoso</c:v>
                </c:pt>
                <c:pt idx="2">
                  <c:v>Moxos</c:v>
                </c:pt>
                <c:pt idx="3">
                  <c:v>Trinidad</c:v>
                </c:pt>
              </c:strCache>
            </c:strRef>
          </c:cat>
          <c:val>
            <c:numRef>
              <c:f>'CAP IV-1'!$AR$25:$AR$28</c:f>
              <c:numCache>
                <c:formatCode>#,##0.00</c:formatCode>
                <c:ptCount val="4"/>
                <c:pt idx="0">
                  <c:v>153.89599999999999</c:v>
                </c:pt>
                <c:pt idx="1">
                  <c:v>0</c:v>
                </c:pt>
                <c:pt idx="2">
                  <c:v>15215.133009390938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IV-4</a:t>
            </a:r>
          </a:p>
          <a:p>
            <a:pPr>
              <a:defRPr sz="1400"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Evolución mensual del consumo de Gas</a:t>
            </a: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 Natural </a:t>
            </a:r>
          </a:p>
          <a:p>
            <a:pPr>
              <a:defRPr sz="1400"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Período 2013</a:t>
            </a:r>
            <a:endParaRPr lang="es-BO" sz="1400">
              <a:solidFill>
                <a:schemeClr val="accent6"/>
              </a:solidFill>
              <a:latin typeface="Agency FB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175957137589206"/>
          <c:y val="0.28792457691254941"/>
          <c:w val="0.82782724886661896"/>
          <c:h val="0.50209748321337211"/>
        </c:manualLayout>
      </c:layout>
      <c:areaChart>
        <c:grouping val="stacked"/>
        <c:varyColors val="0"/>
        <c:ser>
          <c:idx val="0"/>
          <c:order val="0"/>
          <c:tx>
            <c:strRef>
              <c:f>'CAP IV-1'!$D$8</c:f>
              <c:strCache>
                <c:ptCount val="1"/>
                <c:pt idx="0">
                  <c:v>CECBB</c:v>
                </c:pt>
              </c:strCache>
            </c:strRef>
          </c:tx>
          <c:cat>
            <c:strRef>
              <c:f>'CAP IV-1'!$AV$7:$BG$7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IV-1'!$AD$8:$AO$8</c:f>
              <c:numCache>
                <c:formatCode>#,##0.00</c:formatCode>
                <c:ptCount val="12"/>
                <c:pt idx="0">
                  <c:v>306.7651745206</c:v>
                </c:pt>
                <c:pt idx="1">
                  <c:v>306.7651745206</c:v>
                </c:pt>
                <c:pt idx="2">
                  <c:v>342.79383117873203</c:v>
                </c:pt>
                <c:pt idx="3">
                  <c:v>482.15426992215669</c:v>
                </c:pt>
                <c:pt idx="4">
                  <c:v>611.96719743999267</c:v>
                </c:pt>
                <c:pt idx="5">
                  <c:v>575.61463509290002</c:v>
                </c:pt>
                <c:pt idx="6">
                  <c:v>490.80306151624592</c:v>
                </c:pt>
                <c:pt idx="7">
                  <c:v>432.27468459476631</c:v>
                </c:pt>
                <c:pt idx="8">
                  <c:v>504.99969384733691</c:v>
                </c:pt>
                <c:pt idx="9">
                  <c:v>525.18140757811602</c:v>
                </c:pt>
                <c:pt idx="10">
                  <c:v>378.88987987242427</c:v>
                </c:pt>
                <c:pt idx="11">
                  <c:v>372.00960430660001</c:v>
                </c:pt>
              </c:numCache>
            </c:numRef>
          </c:val>
        </c:ser>
        <c:ser>
          <c:idx val="1"/>
          <c:order val="1"/>
          <c:tx>
            <c:strRef>
              <c:f>'CAP IV-1'!$D$9</c:f>
              <c:strCache>
                <c:ptCount val="1"/>
                <c:pt idx="0">
                  <c:v>COBEE</c:v>
                </c:pt>
              </c:strCache>
            </c:strRef>
          </c:tx>
          <c:cat>
            <c:strRef>
              <c:f>'CAP IV-1'!$AV$7:$BG$7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IV-1'!$AD$9:$AO$9</c:f>
              <c:numCache>
                <c:formatCode>#,##0.00</c:formatCode>
                <c:ptCount val="12"/>
                <c:pt idx="0">
                  <c:v>18.779199999999999</c:v>
                </c:pt>
                <c:pt idx="1">
                  <c:v>10.89039</c:v>
                </c:pt>
                <c:pt idx="2">
                  <c:v>21.486499999999999</c:v>
                </c:pt>
                <c:pt idx="3">
                  <c:v>48.271800000000006</c:v>
                </c:pt>
                <c:pt idx="4">
                  <c:v>88.828299999999999</c:v>
                </c:pt>
                <c:pt idx="5">
                  <c:v>85.189119999999988</c:v>
                </c:pt>
                <c:pt idx="6">
                  <c:v>47.934580000000004</c:v>
                </c:pt>
                <c:pt idx="7">
                  <c:v>94.064999999999998</c:v>
                </c:pt>
                <c:pt idx="8">
                  <c:v>96.618499999999997</c:v>
                </c:pt>
                <c:pt idx="9">
                  <c:v>37.545999999999999</c:v>
                </c:pt>
                <c:pt idx="10">
                  <c:v>25.869400000000002</c:v>
                </c:pt>
                <c:pt idx="11">
                  <c:v>32.971599999999995</c:v>
                </c:pt>
              </c:numCache>
            </c:numRef>
          </c:val>
        </c:ser>
        <c:ser>
          <c:idx val="2"/>
          <c:order val="2"/>
          <c:tx>
            <c:strRef>
              <c:f>'CAP IV-1'!$D$10</c:f>
              <c:strCache>
                <c:ptCount val="1"/>
                <c:pt idx="0">
                  <c:v>EGSA</c:v>
                </c:pt>
              </c:strCache>
            </c:strRef>
          </c:tx>
          <c:cat>
            <c:strRef>
              <c:f>'CAP IV-1'!$AV$7:$BG$7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IV-1'!$AD$14:$AO$14</c:f>
              <c:numCache>
                <c:formatCode>#,##0.00</c:formatCode>
                <c:ptCount val="12"/>
                <c:pt idx="0">
                  <c:v>1525.398508023</c:v>
                </c:pt>
                <c:pt idx="1">
                  <c:v>1423.405559604</c:v>
                </c:pt>
                <c:pt idx="2">
                  <c:v>1545.4194985080001</c:v>
                </c:pt>
                <c:pt idx="3">
                  <c:v>1653.3865931400001</c:v>
                </c:pt>
                <c:pt idx="4">
                  <c:v>1638.4704160000001</c:v>
                </c:pt>
                <c:pt idx="5">
                  <c:v>1358.2981509652016</c:v>
                </c:pt>
                <c:pt idx="6">
                  <c:v>1555.8028623999999</c:v>
                </c:pt>
                <c:pt idx="7">
                  <c:v>1584.3609217609996</c:v>
                </c:pt>
                <c:pt idx="8">
                  <c:v>1671.7736524572838</c:v>
                </c:pt>
                <c:pt idx="9">
                  <c:v>1697.1844450017672</c:v>
                </c:pt>
                <c:pt idx="10">
                  <c:v>1629.972012757843</c:v>
                </c:pt>
                <c:pt idx="11">
                  <c:v>1757.9108773159176</c:v>
                </c:pt>
              </c:numCache>
            </c:numRef>
          </c:val>
        </c:ser>
        <c:ser>
          <c:idx val="3"/>
          <c:order val="3"/>
          <c:tx>
            <c:strRef>
              <c:f>'CAP IV-1'!$D$15</c:f>
              <c:strCache>
                <c:ptCount val="1"/>
                <c:pt idx="0">
                  <c:v>EVH  </c:v>
                </c:pt>
              </c:strCache>
            </c:strRef>
          </c:tx>
          <c:cat>
            <c:strRef>
              <c:f>'CAP IV-1'!$AV$7:$BG$7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IV-1'!$AD$18:$AO$18</c:f>
              <c:numCache>
                <c:formatCode>#,##0.00</c:formatCode>
                <c:ptCount val="12"/>
                <c:pt idx="0">
                  <c:v>1085.85635</c:v>
                </c:pt>
                <c:pt idx="1">
                  <c:v>877.79213832956441</c:v>
                </c:pt>
                <c:pt idx="2">
                  <c:v>1275.0900882744679</c:v>
                </c:pt>
                <c:pt idx="3">
                  <c:v>1438.1781799642149</c:v>
                </c:pt>
                <c:pt idx="4">
                  <c:v>1642.284867958077</c:v>
                </c:pt>
                <c:pt idx="5">
                  <c:v>1479.3423989624421</c:v>
                </c:pt>
                <c:pt idx="6">
                  <c:v>1515.6494782426298</c:v>
                </c:pt>
                <c:pt idx="7">
                  <c:v>1478.7931595508796</c:v>
                </c:pt>
                <c:pt idx="8">
                  <c:v>1260.4753731286751</c:v>
                </c:pt>
                <c:pt idx="9">
                  <c:v>1042.1302541813054</c:v>
                </c:pt>
                <c:pt idx="10">
                  <c:v>1083.53813323958</c:v>
                </c:pt>
                <c:pt idx="11">
                  <c:v>1317.5330649662824</c:v>
                </c:pt>
              </c:numCache>
            </c:numRef>
          </c:val>
        </c:ser>
        <c:ser>
          <c:idx val="4"/>
          <c:order val="4"/>
          <c:tx>
            <c:strRef>
              <c:f>'CAP IV-1'!$D$19</c:f>
              <c:strCache>
                <c:ptCount val="1"/>
                <c:pt idx="0">
                  <c:v>ENDE ANDINA</c:v>
                </c:pt>
              </c:strCache>
            </c:strRef>
          </c:tx>
          <c:spPr>
            <a:ln w="25400">
              <a:noFill/>
            </a:ln>
          </c:spPr>
          <c:val>
            <c:numRef>
              <c:f>'CAP IV-1'!$AD$19:$AO$19</c:f>
              <c:numCache>
                <c:formatCode>#,##0.00</c:formatCode>
                <c:ptCount val="12"/>
                <c:pt idx="0">
                  <c:v>657.54281400000002</c:v>
                </c:pt>
                <c:pt idx="1">
                  <c:v>495.99820200000005</c:v>
                </c:pt>
                <c:pt idx="2">
                  <c:v>509.18205000000006</c:v>
                </c:pt>
                <c:pt idx="3">
                  <c:v>530.52283799999998</c:v>
                </c:pt>
                <c:pt idx="4">
                  <c:v>735.92662199999995</c:v>
                </c:pt>
                <c:pt idx="5">
                  <c:v>736.52646200000004</c:v>
                </c:pt>
                <c:pt idx="6">
                  <c:v>687.87489499999992</c:v>
                </c:pt>
                <c:pt idx="7">
                  <c:v>694.87005899999986</c:v>
                </c:pt>
                <c:pt idx="8">
                  <c:v>679.11408200000005</c:v>
                </c:pt>
                <c:pt idx="9">
                  <c:v>671.47191499999997</c:v>
                </c:pt>
                <c:pt idx="10">
                  <c:v>693.60852199999999</c:v>
                </c:pt>
                <c:pt idx="11">
                  <c:v>714.66489600000023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36544"/>
        <c:axId val="33046912"/>
      </c:areaChart>
      <c:catAx>
        <c:axId val="3303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Mes</a:t>
                </a:r>
              </a:p>
            </c:rich>
          </c:tx>
          <c:layout>
            <c:manualLayout>
              <c:xMode val="edge"/>
              <c:yMode val="edge"/>
              <c:x val="0.50292930739029562"/>
              <c:y val="0.8720329130637822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3046912"/>
        <c:crosses val="autoZero"/>
        <c:auto val="1"/>
        <c:lblAlgn val="ctr"/>
        <c:lblOffset val="100"/>
        <c:noMultiLvlLbl val="0"/>
      </c:catAx>
      <c:valAx>
        <c:axId val="3304691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Miles de MPC de Gas Natural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33036544"/>
        <c:crosses val="autoZero"/>
        <c:crossBetween val="midCat"/>
      </c:valAx>
    </c:plotArea>
    <c:legend>
      <c:legendPos val="b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Gráfico  IV-5</a:t>
            </a:r>
            <a:endParaRPr lang="es-BO" sz="1400">
              <a:solidFill>
                <a:schemeClr val="accent6"/>
              </a:solidFill>
              <a:latin typeface="Agency FB" pitchFamily="34" charset="0"/>
            </a:endParaRPr>
          </a:p>
          <a:p>
            <a:pPr>
              <a:defRPr sz="1400"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Evolución mensual del consumo de Diesel Oil</a:t>
            </a:r>
          </a:p>
          <a:p>
            <a:pPr>
              <a:defRPr sz="1400"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Período 2013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'CAP IV-1'!$D$25</c:f>
              <c:strCache>
                <c:ptCount val="1"/>
                <c:pt idx="0">
                  <c:v>EGSA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'CAP IV-1'!$AD$6:$AO$6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IV-1'!$AD$25:$AO$25</c:f>
              <c:numCache>
                <c:formatCode>#,##0.00</c:formatCode>
                <c:ptCount val="12"/>
                <c:pt idx="0">
                  <c:v>33.091999999999999</c:v>
                </c:pt>
                <c:pt idx="1">
                  <c:v>19.084</c:v>
                </c:pt>
                <c:pt idx="2">
                  <c:v>6.4989999999999997</c:v>
                </c:pt>
                <c:pt idx="3">
                  <c:v>8.4830000000000005</c:v>
                </c:pt>
                <c:pt idx="4">
                  <c:v>0</c:v>
                </c:pt>
                <c:pt idx="5">
                  <c:v>65.820999999999998</c:v>
                </c:pt>
                <c:pt idx="6">
                  <c:v>0</c:v>
                </c:pt>
                <c:pt idx="7">
                  <c:v>1.446</c:v>
                </c:pt>
                <c:pt idx="8">
                  <c:v>1.9179999999999999</c:v>
                </c:pt>
                <c:pt idx="9">
                  <c:v>3.6480000000000001</c:v>
                </c:pt>
                <c:pt idx="10">
                  <c:v>6.8230000000000004</c:v>
                </c:pt>
                <c:pt idx="11">
                  <c:v>7.0819999999999999</c:v>
                </c:pt>
              </c:numCache>
            </c:numRef>
          </c:val>
        </c:ser>
        <c:ser>
          <c:idx val="1"/>
          <c:order val="1"/>
          <c:tx>
            <c:strRef>
              <c:f>'CAP IV-1'!$D$26</c:f>
              <c:strCache>
                <c:ptCount val="1"/>
                <c:pt idx="0">
                  <c:v>EVH  </c:v>
                </c:pt>
              </c:strCache>
            </c:strRef>
          </c:tx>
          <c:cat>
            <c:strRef>
              <c:f>'CAP IV-1'!$AD$6:$AO$6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IV-1'!$AD$26:$AO$26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'CAP IV-1'!$D$27</c:f>
              <c:strCache>
                <c:ptCount val="1"/>
                <c:pt idx="0">
                  <c:v>ENDE</c:v>
                </c:pt>
              </c:strCache>
            </c:strRef>
          </c:tx>
          <c:cat>
            <c:strRef>
              <c:f>'CAP IV-1'!$AD$6:$AO$6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IV-1'!$AD$29:$AO$29</c:f>
              <c:numCache>
                <c:formatCode>#,##0.00</c:formatCode>
                <c:ptCount val="12"/>
                <c:pt idx="0">
                  <c:v>1520.8910000000001</c:v>
                </c:pt>
                <c:pt idx="1">
                  <c:v>1310.3589999999999</c:v>
                </c:pt>
                <c:pt idx="2">
                  <c:v>1254.3760035888495</c:v>
                </c:pt>
                <c:pt idx="3">
                  <c:v>1209.3450011426928</c:v>
                </c:pt>
                <c:pt idx="4">
                  <c:v>1160.3460043332525</c:v>
                </c:pt>
                <c:pt idx="5">
                  <c:v>1098.6219959712737</c:v>
                </c:pt>
                <c:pt idx="6">
                  <c:v>1114.3509959363716</c:v>
                </c:pt>
                <c:pt idx="7">
                  <c:v>1128.6490042900432</c:v>
                </c:pt>
                <c:pt idx="8">
                  <c:v>1271.6180009622281</c:v>
                </c:pt>
                <c:pt idx="9">
                  <c:v>1285.2460000000001</c:v>
                </c:pt>
                <c:pt idx="10">
                  <c:v>1345.4470016010978</c:v>
                </c:pt>
                <c:pt idx="11">
                  <c:v>1515.8830015651272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73408"/>
        <c:axId val="33079680"/>
      </c:areaChart>
      <c:catAx>
        <c:axId val="3307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Mes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3079680"/>
        <c:crosses val="autoZero"/>
        <c:auto val="1"/>
        <c:lblAlgn val="ctr"/>
        <c:lblOffset val="100"/>
        <c:noMultiLvlLbl val="0"/>
      </c:catAx>
      <c:valAx>
        <c:axId val="3307968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Miles de litros de Diesel</a:t>
                </a:r>
              </a:p>
            </c:rich>
          </c:tx>
          <c:layout/>
          <c:overlay val="0"/>
        </c:title>
        <c:numFmt formatCode="#,##0.00" sourceLinked="1"/>
        <c:majorTickMark val="none"/>
        <c:minorTickMark val="none"/>
        <c:tickLblPos val="nextTo"/>
        <c:crossAx val="33073408"/>
        <c:crosses val="autoZero"/>
        <c:crossBetween val="midCat"/>
      </c:valAx>
    </c:plotArea>
    <c:legend>
      <c:legendPos val="b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>
                <a:solidFill>
                  <a:schemeClr val="accent6"/>
                </a:solidFill>
                <a:latin typeface="Agency FB" pitchFamily="34" charset="0"/>
              </a:rPr>
              <a:t>Gráfico IV-6</a:t>
            </a:r>
          </a:p>
          <a:p>
            <a:pPr>
              <a:defRPr sz="1400"/>
            </a:pPr>
            <a:r>
              <a:rPr lang="en-US" sz="1400">
                <a:solidFill>
                  <a:schemeClr val="accent6"/>
                </a:solidFill>
                <a:latin typeface="Agency FB" pitchFamily="34" charset="0"/>
              </a:rPr>
              <a:t>Evolución mensual del consumo de Biomasa</a:t>
            </a:r>
          </a:p>
          <a:p>
            <a:pPr>
              <a:defRPr sz="1400"/>
            </a:pPr>
            <a:r>
              <a:rPr lang="en-US" sz="1400">
                <a:solidFill>
                  <a:schemeClr val="accent6"/>
                </a:solidFill>
                <a:latin typeface="Agency FB" pitchFamily="34" charset="0"/>
              </a:rPr>
              <a:t>Período 2013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36113371117591"/>
          <c:y val="0.36954099241531818"/>
          <c:w val="0.8341543821908427"/>
          <c:h val="0.34521173042346076"/>
        </c:manualLayout>
      </c:layout>
      <c:areaChart>
        <c:grouping val="stacked"/>
        <c:varyColors val="0"/>
        <c:ser>
          <c:idx val="0"/>
          <c:order val="0"/>
          <c:tx>
            <c:strRef>
              <c:f>'CAP IV-1'!$D$33</c:f>
              <c:strCache>
                <c:ptCount val="1"/>
                <c:pt idx="0">
                  <c:v>GBE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'CAP IV-1'!$AD$6:$AO$6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'CAP IV-1'!$AD$33:$AO$33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5.1343750000000004</c:v>
                </c:pt>
                <c:pt idx="5">
                  <c:v>29.78125</c:v>
                </c:pt>
                <c:pt idx="6">
                  <c:v>41.296875</c:v>
                </c:pt>
                <c:pt idx="7">
                  <c:v>44.0625</c:v>
                </c:pt>
                <c:pt idx="8">
                  <c:v>43.837499999999999</c:v>
                </c:pt>
                <c:pt idx="9">
                  <c:v>44.903125000000003</c:v>
                </c:pt>
                <c:pt idx="10">
                  <c:v>39.392500000000013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92736"/>
        <c:axId val="33094656"/>
      </c:areaChart>
      <c:catAx>
        <c:axId val="3309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Mes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3094656"/>
        <c:crosses val="autoZero"/>
        <c:auto val="1"/>
        <c:lblAlgn val="ctr"/>
        <c:lblOffset val="100"/>
        <c:noMultiLvlLbl val="0"/>
      </c:catAx>
      <c:valAx>
        <c:axId val="3309465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Miles</a:t>
                </a:r>
                <a:r>
                  <a:rPr lang="es-BO" baseline="0"/>
                  <a:t> de </a:t>
                </a:r>
                <a:r>
                  <a:rPr lang="es-BO"/>
                  <a:t>Toneladas de Biomasa</a:t>
                </a:r>
              </a:p>
            </c:rich>
          </c:tx>
          <c:layout>
            <c:manualLayout>
              <c:xMode val="edge"/>
              <c:yMode val="edge"/>
              <c:x val="2.5685931115002964E-2"/>
              <c:y val="0.13675863351726741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crossAx val="33092736"/>
        <c:crosses val="autoZero"/>
        <c:crossBetween val="midCat"/>
      </c:valAx>
      <c:spPr>
        <a:ln>
          <a:noFill/>
        </a:ln>
      </c:spPr>
    </c:plotArea>
    <c:legend>
      <c:legendPos val="b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IV-3</a:t>
            </a:r>
          </a:p>
          <a:p>
            <a:pPr>
              <a:defRPr sz="1400"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Consumo</a:t>
            </a: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  por tipo de Combustible</a:t>
            </a:r>
          </a:p>
          <a:p>
            <a:pPr>
              <a:defRPr sz="1400"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Período 2013 - SIN</a:t>
            </a:r>
            <a:endParaRPr lang="es-BO" sz="1400">
              <a:solidFill>
                <a:schemeClr val="accent6"/>
              </a:solidFill>
              <a:latin typeface="Agency FB" pitchFamily="34" charset="0"/>
            </a:endParaRPr>
          </a:p>
        </c:rich>
      </c:tx>
      <c:layout/>
      <c:overlay val="0"/>
    </c:title>
    <c:autoTitleDeleted val="0"/>
    <c:view3D>
      <c:rotX val="30"/>
      <c:rotY val="14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73128842453691E-2"/>
          <c:y val="0.297524760624435"/>
          <c:w val="0.95555298334323258"/>
          <c:h val="0.63396343749714301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/>
            </a:sp3d>
          </c:spPr>
          <c:explosion val="25"/>
          <c:dLbls>
            <c:dLbl>
              <c:idx val="0"/>
              <c:layout>
                <c:manualLayout>
                  <c:x val="-0.14633748906386729"/>
                  <c:y val="6.545312044327791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4.6472222222222234E-2"/>
                  <c:y val="-0.1124077719451736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5857140681399373"/>
                  <c:y val="6.413710481311793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es-B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'CAP IV-1'!$AU$27:$AU$29</c:f>
              <c:strCache>
                <c:ptCount val="3"/>
                <c:pt idx="0">
                  <c:v>Total Gas natural</c:v>
                </c:pt>
                <c:pt idx="1">
                  <c:v>Total Diesel Oil</c:v>
                </c:pt>
                <c:pt idx="2">
                  <c:v>Total Biomasa</c:v>
                </c:pt>
              </c:strCache>
            </c:strRef>
          </c:cat>
          <c:val>
            <c:numRef>
              <c:f>'CAP IV-1'!$AV$27:$AV$29</c:f>
              <c:numCache>
                <c:formatCode>#,##0.0</c:formatCode>
                <c:ptCount val="3"/>
                <c:pt idx="0">
                  <c:v>48284.019346122608</c:v>
                </c:pt>
                <c:pt idx="1">
                  <c:v>15369.029009390937</c:v>
                </c:pt>
                <c:pt idx="2">
                  <c:v>248.40812500000001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1</xdr:col>
      <xdr:colOff>0</xdr:colOff>
      <xdr:row>32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38100</xdr:rowOff>
    </xdr:from>
    <xdr:to>
      <xdr:col>35</xdr:col>
      <xdr:colOff>371475</xdr:colOff>
      <xdr:row>71</xdr:row>
      <xdr:rowOff>95250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76</xdr:row>
      <xdr:rowOff>38100</xdr:rowOff>
    </xdr:from>
    <xdr:to>
      <xdr:col>35</xdr:col>
      <xdr:colOff>428625</xdr:colOff>
      <xdr:row>102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361950</xdr:colOff>
      <xdr:row>44</xdr:row>
      <xdr:rowOff>47625</xdr:rowOff>
    </xdr:from>
    <xdr:to>
      <xdr:col>47</xdr:col>
      <xdr:colOff>342900</xdr:colOff>
      <xdr:row>72</xdr:row>
      <xdr:rowOff>76200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457200</xdr:colOff>
      <xdr:row>73</xdr:row>
      <xdr:rowOff>9525</xdr:rowOff>
    </xdr:from>
    <xdr:to>
      <xdr:col>48</xdr:col>
      <xdr:colOff>95250</xdr:colOff>
      <xdr:row>97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142874</xdr:colOff>
      <xdr:row>102</xdr:row>
      <xdr:rowOff>76201</xdr:rowOff>
    </xdr:from>
    <xdr:to>
      <xdr:col>48</xdr:col>
      <xdr:colOff>85725</xdr:colOff>
      <xdr:row>126</xdr:row>
      <xdr:rowOff>19051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152400</xdr:colOff>
      <xdr:row>104</xdr:row>
      <xdr:rowOff>104775</xdr:rowOff>
    </xdr:from>
    <xdr:to>
      <xdr:col>35</xdr:col>
      <xdr:colOff>19050</xdr:colOff>
      <xdr:row>128</xdr:row>
      <xdr:rowOff>95250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0.06494</cdr:x>
      <cdr:y>0.26691</cdr:y>
    </cdr:from>
    <cdr:to>
      <cdr:x>0.06494</cdr:x>
      <cdr:y>0.26691</cdr:y>
    </cdr:to>
    <cdr:grpSp>
      <cdr:nvGrpSpPr>
        <cdr:cNvPr id="5" name="Group 2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0" y="437279"/>
          <a:ext cx="0" cy="0"/>
          <a:chOff x="20" y="20"/>
          <a:chExt cx="18" cy="18"/>
        </a:xfrm>
      </cdr:grpSpPr>
      <cdr:sp macro="" textlink="">
        <cdr:nvSpPr>
          <cdr:cNvPr id="32771" name="Arc 3"/>
          <cdr:cNvSpPr>
            <a:spLocks xmlns:a="http://schemas.openxmlformats.org/drawingml/2006/main"/>
          </cdr:cNvSpPr>
        </cdr:nvSpPr>
        <cdr:spPr bwMode="auto">
          <a:xfrm xmlns:a="http://schemas.openxmlformats.org/drawingml/2006/main" flipH="1">
            <a:off x="20" y="22"/>
            <a:ext cx="17" cy="16"/>
          </a:xfrm>
          <a:custGeom xmlns:a="http://schemas.openxmlformats.org/drawingml/2006/main"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 xmlns:a="http://schemas.openxmlformats.org/drawingml/2006/main"/>
          <a:ln xmlns:a="http://schemas.openxmlformats.org/drawingml/2006/main" w="9525">
            <a:solidFill>
              <a:srgbClr val="969696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BO"/>
          </a:p>
        </cdr:txBody>
      </cdr:sp>
      <cdr:sp macro="" textlink="">
        <cdr:nvSpPr>
          <cdr:cNvPr id="32772" name="Oval 4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4" y="20"/>
            <a:ext cx="4" cy="4"/>
          </a:xfrm>
          <a:prstGeom xmlns:a="http://schemas.openxmlformats.org/drawingml/2006/main" prst="ellips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solidFill>
              <a:srgbClr val="969696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BO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R82"/>
  <sheetViews>
    <sheetView tabSelected="1" zoomScaleSheetLayoutView="100" workbookViewId="0">
      <selection activeCell="D1" sqref="D1:AR1"/>
    </sheetView>
  </sheetViews>
  <sheetFormatPr baseColWidth="10" defaultRowHeight="9" x14ac:dyDescent="0.15"/>
  <cols>
    <col min="1" max="1" width="5.85546875" style="1" customWidth="1"/>
    <col min="2" max="2" width="0.85546875" style="1" customWidth="1"/>
    <col min="3" max="5" width="11.42578125" style="1"/>
    <col min="6" max="29" width="6.7109375" style="1" hidden="1" customWidth="1"/>
    <col min="30" max="30" width="7.28515625" style="1" bestFit="1" customWidth="1"/>
    <col min="31" max="32" width="7" style="1" bestFit="1" customWidth="1"/>
    <col min="33" max="34" width="7.42578125" style="1" customWidth="1"/>
    <col min="35" max="35" width="6.7109375" style="1" customWidth="1"/>
    <col min="36" max="36" width="8" style="1" customWidth="1"/>
    <col min="37" max="37" width="7.5703125" style="1" customWidth="1"/>
    <col min="38" max="38" width="7.28515625" style="1" customWidth="1"/>
    <col min="39" max="39" width="7.7109375" style="1" customWidth="1"/>
    <col min="40" max="40" width="7.42578125" style="1" customWidth="1"/>
    <col min="41" max="41" width="7" style="1" bestFit="1" customWidth="1"/>
    <col min="42" max="43" width="0" style="1" hidden="1" customWidth="1"/>
    <col min="44" max="44" width="8.28515625" style="1" customWidth="1"/>
    <col min="45" max="47" width="11.42578125" style="1"/>
    <col min="48" max="59" width="6.7109375" style="1" customWidth="1"/>
    <col min="60" max="16384" width="11.42578125" style="1"/>
  </cols>
  <sheetData>
    <row r="1" spans="1:70" ht="17.25" customHeight="1" x14ac:dyDescent="0.15">
      <c r="D1" s="87" t="s">
        <v>0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</row>
    <row r="2" spans="1:70" s="3" customFormat="1" ht="20.100000000000001" customHeight="1" x14ac:dyDescent="0.2">
      <c r="A2" s="2"/>
      <c r="B2" s="2"/>
      <c r="D2" s="87" t="s">
        <v>1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</row>
    <row r="3" spans="1:70" ht="20.100000000000001" customHeight="1" x14ac:dyDescent="0.15">
      <c r="D3" s="88" t="s">
        <v>2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</row>
    <row r="4" spans="1:70" ht="5.25" customHeight="1" x14ac:dyDescent="0.1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70" ht="15.75" x14ac:dyDescent="0.25">
      <c r="D5" s="5"/>
      <c r="E5" s="6"/>
      <c r="F5" s="6"/>
      <c r="G5" s="6"/>
      <c r="H5" s="6"/>
      <c r="I5" s="6"/>
      <c r="J5" s="7"/>
      <c r="K5" s="8">
        <v>2008</v>
      </c>
      <c r="L5" s="6"/>
      <c r="M5" s="6"/>
      <c r="N5" s="6"/>
      <c r="O5" s="6"/>
      <c r="P5" s="6"/>
      <c r="Q5" s="6"/>
      <c r="R5" s="9"/>
      <c r="S5" s="6"/>
      <c r="T5" s="6"/>
      <c r="U5" s="6"/>
      <c r="V5" s="6"/>
      <c r="W5" s="8">
        <v>2009</v>
      </c>
      <c r="X5" s="6"/>
      <c r="Y5" s="6"/>
      <c r="Z5" s="6"/>
      <c r="AA5" s="6"/>
      <c r="AB5" s="6"/>
      <c r="AC5" s="6"/>
      <c r="AD5" s="9"/>
      <c r="AE5" s="6"/>
      <c r="AF5" s="6"/>
      <c r="AG5" s="6"/>
      <c r="AH5" s="6"/>
      <c r="AI5" s="8"/>
      <c r="AJ5" s="6"/>
      <c r="AK5" s="6"/>
      <c r="AL5" s="6"/>
      <c r="AM5" s="6"/>
      <c r="AN5" s="6"/>
      <c r="AO5" s="6"/>
      <c r="AP5" s="6"/>
      <c r="AQ5" s="6"/>
      <c r="AR5" s="6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1"/>
      <c r="BK5" s="11"/>
      <c r="BL5" s="11"/>
      <c r="BM5" s="11"/>
      <c r="BN5" s="11"/>
      <c r="BO5" s="11"/>
      <c r="BP5" s="11"/>
      <c r="BQ5" s="11"/>
      <c r="BR5" s="11"/>
    </row>
    <row r="6" spans="1:70" s="13" customFormat="1" ht="22.5" customHeight="1" x14ac:dyDescent="0.25">
      <c r="A6" s="12"/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  <c r="L6" s="14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5" t="s">
        <v>5</v>
      </c>
      <c r="S6" s="14" t="s">
        <v>6</v>
      </c>
      <c r="T6" s="14" t="s">
        <v>7</v>
      </c>
      <c r="U6" s="14" t="s">
        <v>8</v>
      </c>
      <c r="V6" s="14" t="s">
        <v>9</v>
      </c>
      <c r="W6" s="14" t="s">
        <v>10</v>
      </c>
      <c r="X6" s="14" t="s">
        <v>11</v>
      </c>
      <c r="Y6" s="14" t="s">
        <v>12</v>
      </c>
      <c r="Z6" s="14" t="s">
        <v>13</v>
      </c>
      <c r="AA6" s="14" t="s">
        <v>14</v>
      </c>
      <c r="AB6" s="14" t="s">
        <v>15</v>
      </c>
      <c r="AC6" s="14" t="s">
        <v>16</v>
      </c>
      <c r="AD6" s="15" t="s">
        <v>5</v>
      </c>
      <c r="AE6" s="14" t="s">
        <v>6</v>
      </c>
      <c r="AF6" s="14" t="s">
        <v>7</v>
      </c>
      <c r="AG6" s="14" t="s">
        <v>8</v>
      </c>
      <c r="AH6" s="14" t="s">
        <v>9</v>
      </c>
      <c r="AI6" s="14" t="s">
        <v>10</v>
      </c>
      <c r="AJ6" s="14" t="s">
        <v>11</v>
      </c>
      <c r="AK6" s="14" t="s">
        <v>12</v>
      </c>
      <c r="AL6" s="14" t="s">
        <v>13</v>
      </c>
      <c r="AM6" s="14" t="s">
        <v>14</v>
      </c>
      <c r="AN6" s="14" t="s">
        <v>15</v>
      </c>
      <c r="AO6" s="14" t="s">
        <v>16</v>
      </c>
      <c r="AP6" s="15">
        <v>2008</v>
      </c>
      <c r="AQ6" s="14">
        <v>2009</v>
      </c>
      <c r="AR6" s="14">
        <v>2013</v>
      </c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7"/>
      <c r="BK6" s="17"/>
      <c r="BL6" s="17"/>
      <c r="BM6" s="17"/>
      <c r="BN6" s="17"/>
      <c r="BO6" s="17"/>
      <c r="BP6" s="17"/>
      <c r="BQ6" s="17"/>
      <c r="BR6" s="17"/>
    </row>
    <row r="7" spans="1:70" ht="14.25" customHeight="1" x14ac:dyDescent="0.15">
      <c r="D7" s="18" t="s">
        <v>17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1"/>
      <c r="AP7" s="18"/>
      <c r="AQ7" s="18"/>
      <c r="AR7" s="18"/>
      <c r="AT7" s="10"/>
      <c r="AU7" s="10"/>
      <c r="AV7" s="10" t="s">
        <v>5</v>
      </c>
      <c r="AW7" s="10" t="s">
        <v>6</v>
      </c>
      <c r="AX7" s="10" t="s">
        <v>7</v>
      </c>
      <c r="AY7" s="10" t="s">
        <v>8</v>
      </c>
      <c r="AZ7" s="10" t="s">
        <v>9</v>
      </c>
      <c r="BA7" s="10" t="s">
        <v>10</v>
      </c>
      <c r="BB7" s="10" t="s">
        <v>11</v>
      </c>
      <c r="BC7" s="10" t="s">
        <v>12</v>
      </c>
      <c r="BD7" s="10" t="s">
        <v>13</v>
      </c>
      <c r="BE7" s="10" t="s">
        <v>14</v>
      </c>
      <c r="BF7" s="10" t="s">
        <v>15</v>
      </c>
      <c r="BG7" s="10" t="s">
        <v>16</v>
      </c>
      <c r="BH7" s="10"/>
      <c r="BI7" s="10"/>
      <c r="BJ7" s="11"/>
      <c r="BK7" s="11"/>
      <c r="BL7" s="11"/>
      <c r="BM7" s="11"/>
      <c r="BN7" s="11"/>
      <c r="BO7" s="11"/>
      <c r="BP7" s="11"/>
      <c r="BQ7" s="11"/>
      <c r="BR7" s="11"/>
    </row>
    <row r="8" spans="1:70" ht="15" customHeight="1" x14ac:dyDescent="0.15">
      <c r="A8" s="24"/>
      <c r="B8" s="25"/>
      <c r="D8" s="26" t="s">
        <v>18</v>
      </c>
      <c r="E8" s="26" t="s">
        <v>19</v>
      </c>
      <c r="F8" s="22">
        <v>506.52100000000002</v>
      </c>
      <c r="G8" s="22">
        <v>417.71800000000002</v>
      </c>
      <c r="H8" s="22">
        <v>497.572</v>
      </c>
      <c r="I8" s="22">
        <v>493.43400000000003</v>
      </c>
      <c r="J8" s="22">
        <v>523.05700000000002</v>
      </c>
      <c r="K8" s="22">
        <v>503.98899999999998</v>
      </c>
      <c r="L8" s="22">
        <v>534.78300000000002</v>
      </c>
      <c r="M8" s="22">
        <v>439.245</v>
      </c>
      <c r="N8" s="22">
        <v>504.25400000000002</v>
      </c>
      <c r="O8" s="22">
        <v>503.78300000000002</v>
      </c>
      <c r="P8" s="22">
        <v>503.87599999999998</v>
      </c>
      <c r="Q8" s="22">
        <v>512.29</v>
      </c>
      <c r="R8" s="27">
        <v>482.75299999999999</v>
      </c>
      <c r="S8" s="28">
        <v>468.97899999999998</v>
      </c>
      <c r="T8" s="28">
        <v>468.97899999999998</v>
      </c>
      <c r="U8" s="28">
        <v>479.02100000000002</v>
      </c>
      <c r="V8" s="28">
        <v>513.03800000000012</v>
      </c>
      <c r="W8" s="28">
        <v>359.29599999999999</v>
      </c>
      <c r="X8" s="28">
        <v>445.74300000000005</v>
      </c>
      <c r="Y8" s="28">
        <v>525.11900000000003</v>
      </c>
      <c r="Z8" s="28">
        <v>523.63799999999992</v>
      </c>
      <c r="AA8" s="28">
        <v>534.71400000000006</v>
      </c>
      <c r="AB8" s="28">
        <v>509.1160670000001</v>
      </c>
      <c r="AC8" s="28">
        <v>498.32799999999997</v>
      </c>
      <c r="AD8" s="29">
        <v>306.7651745206</v>
      </c>
      <c r="AE8" s="29">
        <v>306.7651745206</v>
      </c>
      <c r="AF8" s="29">
        <v>342.79383117873203</v>
      </c>
      <c r="AG8" s="29">
        <v>482.15426992215669</v>
      </c>
      <c r="AH8" s="29">
        <v>611.96719743999267</v>
      </c>
      <c r="AI8" s="29">
        <v>575.61463509290002</v>
      </c>
      <c r="AJ8" s="29">
        <v>490.80306151624592</v>
      </c>
      <c r="AK8" s="29">
        <v>432.27468459476631</v>
      </c>
      <c r="AL8" s="29">
        <v>504.99969384733691</v>
      </c>
      <c r="AM8" s="29">
        <v>525.18140757811602</v>
      </c>
      <c r="AN8" s="29">
        <v>378.88987987242427</v>
      </c>
      <c r="AO8" s="29">
        <v>372.00960430660001</v>
      </c>
      <c r="AP8" s="29"/>
      <c r="AQ8" s="29"/>
      <c r="AR8" s="30">
        <f>+SUM(AD8:AO8)</f>
        <v>5330.2186143904701</v>
      </c>
      <c r="AS8" s="31"/>
      <c r="AT8" s="10"/>
      <c r="AU8" s="10" t="s">
        <v>18</v>
      </c>
      <c r="AV8" s="32">
        <f>+AD8</f>
        <v>306.7651745206</v>
      </c>
      <c r="AW8" s="32">
        <f>+AE8</f>
        <v>306.7651745206</v>
      </c>
      <c r="AX8" s="32">
        <f t="shared" ref="AX8:BG8" si="0">+AF8</f>
        <v>342.79383117873203</v>
      </c>
      <c r="AY8" s="32">
        <f t="shared" si="0"/>
        <v>482.15426992215669</v>
      </c>
      <c r="AZ8" s="32">
        <f t="shared" si="0"/>
        <v>611.96719743999267</v>
      </c>
      <c r="BA8" s="32">
        <f t="shared" si="0"/>
        <v>575.61463509290002</v>
      </c>
      <c r="BB8" s="32">
        <f t="shared" si="0"/>
        <v>490.80306151624592</v>
      </c>
      <c r="BC8" s="32">
        <f t="shared" si="0"/>
        <v>432.27468459476631</v>
      </c>
      <c r="BD8" s="32">
        <f t="shared" si="0"/>
        <v>504.99969384733691</v>
      </c>
      <c r="BE8" s="32">
        <f t="shared" si="0"/>
        <v>525.18140757811602</v>
      </c>
      <c r="BF8" s="32">
        <f t="shared" si="0"/>
        <v>378.88987987242427</v>
      </c>
      <c r="BG8" s="32">
        <f t="shared" si="0"/>
        <v>372.00960430660001</v>
      </c>
      <c r="BH8" s="10"/>
      <c r="BI8" s="10"/>
      <c r="BJ8" s="11"/>
      <c r="BK8" s="11"/>
      <c r="BL8" s="11"/>
      <c r="BM8" s="11"/>
      <c r="BN8" s="11"/>
      <c r="BO8" s="11"/>
      <c r="BP8" s="11"/>
      <c r="BQ8" s="11"/>
      <c r="BR8" s="11"/>
    </row>
    <row r="9" spans="1:70" ht="15" customHeight="1" x14ac:dyDescent="0.15">
      <c r="A9" s="24"/>
      <c r="D9" s="26" t="s">
        <v>20</v>
      </c>
      <c r="E9" s="26" t="s">
        <v>21</v>
      </c>
      <c r="F9" s="22">
        <v>0.94199999999999995</v>
      </c>
      <c r="G9" s="22">
        <v>2.6015999999999999</v>
      </c>
      <c r="H9" s="22">
        <v>3.0470600000000001</v>
      </c>
      <c r="I9" s="22">
        <v>7.0828199999999999</v>
      </c>
      <c r="J9" s="22">
        <v>52.408949999999997</v>
      </c>
      <c r="K9" s="22">
        <v>71.235029999999995</v>
      </c>
      <c r="L9" s="22">
        <v>76.113199999999992</v>
      </c>
      <c r="M9" s="22">
        <v>74.215899999999991</v>
      </c>
      <c r="N9" s="22">
        <v>73.423600000000008</v>
      </c>
      <c r="O9" s="22">
        <v>51.380099999999999</v>
      </c>
      <c r="P9" s="22">
        <v>28.075900000000001</v>
      </c>
      <c r="Q9" s="22">
        <v>8.1260999999999761</v>
      </c>
      <c r="R9" s="27">
        <v>2.0676000000000001</v>
      </c>
      <c r="S9" s="28">
        <v>30.459599999999998</v>
      </c>
      <c r="T9" s="28">
        <v>3.7509999999999999</v>
      </c>
      <c r="U9" s="28">
        <v>18.558799999999998</v>
      </c>
      <c r="V9" s="28">
        <v>58.440300000000001</v>
      </c>
      <c r="W9" s="28">
        <v>74.161199999999994</v>
      </c>
      <c r="X9" s="28">
        <v>145.78310000000002</v>
      </c>
      <c r="Y9" s="28">
        <v>154.50739999999999</v>
      </c>
      <c r="Z9" s="28">
        <v>150.86955999999995</v>
      </c>
      <c r="AA9" s="28">
        <v>150.72523999999999</v>
      </c>
      <c r="AB9" s="28">
        <v>119.60736999999999</v>
      </c>
      <c r="AC9" s="28">
        <v>39.732900000000022</v>
      </c>
      <c r="AD9" s="29">
        <v>18.779199999999999</v>
      </c>
      <c r="AE9" s="29">
        <v>10.89039</v>
      </c>
      <c r="AF9" s="29">
        <v>21.486499999999999</v>
      </c>
      <c r="AG9" s="29">
        <v>48.271800000000006</v>
      </c>
      <c r="AH9" s="29">
        <v>88.828299999999999</v>
      </c>
      <c r="AI9" s="29">
        <v>85.189119999999988</v>
      </c>
      <c r="AJ9" s="29">
        <v>47.934580000000004</v>
      </c>
      <c r="AK9" s="29">
        <v>94.064999999999998</v>
      </c>
      <c r="AL9" s="29">
        <v>96.618499999999997</v>
      </c>
      <c r="AM9" s="29">
        <v>37.545999999999999</v>
      </c>
      <c r="AN9" s="29">
        <v>25.869400000000002</v>
      </c>
      <c r="AO9" s="29">
        <v>32.971599999999995</v>
      </c>
      <c r="AP9" s="33"/>
      <c r="AQ9" s="30"/>
      <c r="AR9" s="30">
        <f>+SUM(AD9:AO9)</f>
        <v>608.45039000000008</v>
      </c>
      <c r="AT9" s="10"/>
      <c r="AU9" s="10" t="s">
        <v>20</v>
      </c>
      <c r="AV9" s="32">
        <v>94.552499999999995</v>
      </c>
      <c r="AW9" s="32">
        <v>57.511499999999998</v>
      </c>
      <c r="AX9" s="32">
        <v>48.95826000000001</v>
      </c>
      <c r="AY9" s="32">
        <v>56.91375</v>
      </c>
      <c r="AZ9" s="32">
        <v>146.03808999999998</v>
      </c>
      <c r="BA9" s="32">
        <v>153.49119999999999</v>
      </c>
      <c r="BB9" s="32">
        <v>164.45180000000005</v>
      </c>
      <c r="BC9" s="32">
        <v>165.06389999999999</v>
      </c>
      <c r="BD9" s="32">
        <v>161.26379999999992</v>
      </c>
      <c r="BE9" s="32">
        <v>163.91389999999998</v>
      </c>
      <c r="BF9" s="32">
        <v>124.9456</v>
      </c>
      <c r="BG9" s="32">
        <v>22.1206</v>
      </c>
      <c r="BH9" s="10"/>
      <c r="BI9" s="10"/>
      <c r="BJ9" s="11"/>
      <c r="BK9" s="11"/>
      <c r="BL9" s="11"/>
      <c r="BM9" s="11"/>
      <c r="BN9" s="11"/>
      <c r="BO9" s="11"/>
      <c r="BP9" s="11"/>
      <c r="BQ9" s="11"/>
      <c r="BR9" s="11"/>
    </row>
    <row r="10" spans="1:70" ht="15" customHeight="1" x14ac:dyDescent="0.15">
      <c r="A10" s="24"/>
      <c r="D10" s="26" t="s">
        <v>22</v>
      </c>
      <c r="E10" s="26" t="s">
        <v>23</v>
      </c>
      <c r="F10" s="22">
        <v>129.27918</v>
      </c>
      <c r="G10" s="22">
        <v>131.09719699999999</v>
      </c>
      <c r="H10" s="22">
        <v>157.76174699999999</v>
      </c>
      <c r="I10" s="22">
        <v>145.55094199999999</v>
      </c>
      <c r="J10" s="22">
        <v>164.597973</v>
      </c>
      <c r="K10" s="22">
        <v>161.52634399999999</v>
      </c>
      <c r="L10" s="22">
        <v>156.11884000000001</v>
      </c>
      <c r="M10" s="22">
        <v>156.28523100000004</v>
      </c>
      <c r="N10" s="22">
        <v>191.22318800000002</v>
      </c>
      <c r="O10" s="22">
        <v>188.65107599999993</v>
      </c>
      <c r="P10" s="22">
        <v>176.30518099999998</v>
      </c>
      <c r="Q10" s="22">
        <v>181.38442099999995</v>
      </c>
      <c r="R10" s="27">
        <v>164.38645700000006</v>
      </c>
      <c r="S10" s="28">
        <v>164.94284499999998</v>
      </c>
      <c r="T10" s="28">
        <v>179.75846799999999</v>
      </c>
      <c r="U10" s="28">
        <v>177.62762399999988</v>
      </c>
      <c r="V10" s="28">
        <v>185.810485</v>
      </c>
      <c r="W10" s="28">
        <v>213.59296999999998</v>
      </c>
      <c r="X10" s="28">
        <v>177.71142700000007</v>
      </c>
      <c r="Y10" s="28">
        <v>84.874518000000009</v>
      </c>
      <c r="Z10" s="28">
        <v>81.94156199999999</v>
      </c>
      <c r="AA10" s="28">
        <v>206.84554899999995</v>
      </c>
      <c r="AB10" s="28">
        <v>191.37783799999994</v>
      </c>
      <c r="AC10" s="28">
        <v>188.11901900000004</v>
      </c>
      <c r="AD10" s="29">
        <v>165.782607023</v>
      </c>
      <c r="AE10" s="29">
        <v>139.12054360400001</v>
      </c>
      <c r="AF10" s="29">
        <v>148.11683050800002</v>
      </c>
      <c r="AG10" s="29">
        <v>165.97568613999997</v>
      </c>
      <c r="AH10" s="29">
        <v>165.61948999999998</v>
      </c>
      <c r="AI10" s="29">
        <v>148.28056888340004</v>
      </c>
      <c r="AJ10" s="29">
        <v>168.16385099999997</v>
      </c>
      <c r="AK10" s="29">
        <v>169.70562880400004</v>
      </c>
      <c r="AL10" s="29">
        <v>163.97865245728374</v>
      </c>
      <c r="AM10" s="29">
        <v>152.37652800176721</v>
      </c>
      <c r="AN10" s="29">
        <v>164.61866275784294</v>
      </c>
      <c r="AO10" s="29">
        <v>167.82840023900002</v>
      </c>
      <c r="AP10" s="33"/>
      <c r="AQ10" s="30"/>
      <c r="AR10" s="30">
        <f>+SUM(AD10:AO10)</f>
        <v>1919.567449418294</v>
      </c>
      <c r="AT10" s="10"/>
      <c r="AU10" s="10" t="s">
        <v>24</v>
      </c>
      <c r="AV10" s="32">
        <v>2000.7853670000002</v>
      </c>
      <c r="AW10" s="32">
        <v>1581.0950330000001</v>
      </c>
      <c r="AX10" s="32">
        <v>1612.5695803611111</v>
      </c>
      <c r="AY10" s="32">
        <v>1383.6025909999998</v>
      </c>
      <c r="AZ10" s="32">
        <v>1684.2390489999998</v>
      </c>
      <c r="BA10" s="32">
        <v>1506.3092430000002</v>
      </c>
      <c r="BB10" s="32">
        <v>1731.029</v>
      </c>
      <c r="BC10" s="32">
        <v>2156.58</v>
      </c>
      <c r="BD10" s="32">
        <v>2076.2881240000002</v>
      </c>
      <c r="BE10" s="32">
        <v>1975.7176930000003</v>
      </c>
      <c r="BF10" s="32">
        <v>1632.7392370000005</v>
      </c>
      <c r="BG10" s="32">
        <v>1411.3591544449998</v>
      </c>
      <c r="BH10" s="10"/>
      <c r="BI10" s="10"/>
      <c r="BJ10" s="11"/>
      <c r="BK10" s="11"/>
      <c r="BL10" s="11"/>
      <c r="BM10" s="11"/>
      <c r="BN10" s="11"/>
      <c r="BO10" s="11"/>
      <c r="BP10" s="11"/>
      <c r="BQ10" s="11"/>
      <c r="BR10" s="11"/>
    </row>
    <row r="11" spans="1:70" ht="15" customHeight="1" x14ac:dyDescent="0.15">
      <c r="A11" s="24"/>
      <c r="D11" s="26" t="s">
        <v>25</v>
      </c>
      <c r="E11" s="26" t="s">
        <v>26</v>
      </c>
      <c r="F11" s="22">
        <v>794.19924099999992</v>
      </c>
      <c r="G11" s="22">
        <v>747.86161300000015</v>
      </c>
      <c r="H11" s="22">
        <v>849.67476899999986</v>
      </c>
      <c r="I11" s="22">
        <v>1080.776196</v>
      </c>
      <c r="J11" s="22">
        <v>1478.9119010000002</v>
      </c>
      <c r="K11" s="22">
        <v>1318.5695180000002</v>
      </c>
      <c r="L11" s="22">
        <v>1490.3114519999999</v>
      </c>
      <c r="M11" s="22">
        <v>1628.747024</v>
      </c>
      <c r="N11" s="22">
        <v>1552.2066140000002</v>
      </c>
      <c r="O11" s="22">
        <v>1528.4209460000004</v>
      </c>
      <c r="P11" s="22">
        <v>1367.077704</v>
      </c>
      <c r="Q11" s="22">
        <v>1203.2065140000004</v>
      </c>
      <c r="R11" s="27">
        <v>1209.3470840000005</v>
      </c>
      <c r="S11" s="28">
        <v>1120.9154729999998</v>
      </c>
      <c r="T11" s="28">
        <v>982.27940100000035</v>
      </c>
      <c r="U11" s="28">
        <v>1160.2007780000001</v>
      </c>
      <c r="V11" s="28">
        <v>1483.0447310000006</v>
      </c>
      <c r="W11" s="28">
        <v>1538.9940359999996</v>
      </c>
      <c r="X11" s="28">
        <v>1384.4640079999995</v>
      </c>
      <c r="Y11" s="28">
        <v>1235.0823190000001</v>
      </c>
      <c r="Z11" s="28">
        <v>1254.2232689999998</v>
      </c>
      <c r="AA11" s="28">
        <v>1230.5967969999997</v>
      </c>
      <c r="AB11" s="28">
        <v>1116.1433689999997</v>
      </c>
      <c r="AC11" s="28">
        <v>1131.7308320000002</v>
      </c>
      <c r="AD11" s="29">
        <v>1285.374429</v>
      </c>
      <c r="AE11" s="29">
        <v>1159.86834</v>
      </c>
      <c r="AF11" s="29">
        <v>1257.8737960000001</v>
      </c>
      <c r="AG11" s="29">
        <v>1326.2358480000003</v>
      </c>
      <c r="AH11" s="29">
        <v>1334.4957529999999</v>
      </c>
      <c r="AI11" s="29">
        <v>1081.8714820818013</v>
      </c>
      <c r="AJ11" s="29">
        <v>1275.8678969999999</v>
      </c>
      <c r="AK11" s="29">
        <v>1298.6978520169996</v>
      </c>
      <c r="AL11" s="29">
        <v>1347.1690000000001</v>
      </c>
      <c r="AM11" s="29">
        <v>1383.918942</v>
      </c>
      <c r="AN11" s="29">
        <v>1356.1952120000001</v>
      </c>
      <c r="AO11" s="29">
        <v>1369.3359711108001</v>
      </c>
      <c r="AP11" s="34"/>
      <c r="AQ11" s="35"/>
      <c r="AR11" s="30">
        <f>+SUM(AD11:AO11)</f>
        <v>15476.904522209603</v>
      </c>
      <c r="AT11" s="10"/>
      <c r="AU11" s="10" t="s">
        <v>27</v>
      </c>
      <c r="AV11" s="32">
        <v>1183.277</v>
      </c>
      <c r="AW11" s="32">
        <v>782.91200000000003</v>
      </c>
      <c r="AX11" s="32">
        <v>810.03304899999989</v>
      </c>
      <c r="AY11" s="32">
        <v>803.35667999999987</v>
      </c>
      <c r="AZ11" s="32">
        <v>1333.5094100000001</v>
      </c>
      <c r="BA11" s="32">
        <v>1370.8977199999999</v>
      </c>
      <c r="BB11" s="32">
        <v>1364.9910000000002</v>
      </c>
      <c r="BC11" s="32">
        <v>1266.0931499999999</v>
      </c>
      <c r="BD11" s="32">
        <v>1546.1121033281249</v>
      </c>
      <c r="BE11" s="32">
        <v>1629.4342200000001</v>
      </c>
      <c r="BF11" s="32">
        <v>1681.6412699156422</v>
      </c>
      <c r="BG11" s="32">
        <v>1246.6183308510761</v>
      </c>
      <c r="BH11" s="10"/>
      <c r="BI11" s="10"/>
      <c r="BJ11" s="11"/>
      <c r="BK11" s="11"/>
      <c r="BL11" s="11"/>
      <c r="BM11" s="11"/>
      <c r="BN11" s="11"/>
      <c r="BO11" s="11"/>
      <c r="BP11" s="11"/>
      <c r="BQ11" s="11"/>
      <c r="BR11" s="11"/>
    </row>
    <row r="12" spans="1:70" ht="15" customHeight="1" x14ac:dyDescent="0.15">
      <c r="A12" s="24"/>
      <c r="D12" s="26" t="s">
        <v>25</v>
      </c>
      <c r="E12" s="26" t="s">
        <v>28</v>
      </c>
      <c r="F12" s="22">
        <v>64.995989999999992</v>
      </c>
      <c r="G12" s="22">
        <v>50.839617000000004</v>
      </c>
      <c r="H12" s="22">
        <v>30.225427</v>
      </c>
      <c r="I12" s="22">
        <v>85.904074999999978</v>
      </c>
      <c r="J12" s="22">
        <v>101.483311</v>
      </c>
      <c r="K12" s="22">
        <v>44.448055999999994</v>
      </c>
      <c r="L12" s="22">
        <v>103.300459</v>
      </c>
      <c r="M12" s="22">
        <v>113.9452</v>
      </c>
      <c r="N12" s="22">
        <v>108.030396</v>
      </c>
      <c r="O12" s="22">
        <v>109.57391364500002</v>
      </c>
      <c r="P12" s="22">
        <v>88.978992999999988</v>
      </c>
      <c r="Q12" s="22">
        <v>99.579571999999999</v>
      </c>
      <c r="R12" s="27">
        <v>94.870584999999977</v>
      </c>
      <c r="S12" s="28">
        <v>89.306473999999994</v>
      </c>
      <c r="T12" s="28">
        <v>91.910412000000008</v>
      </c>
      <c r="U12" s="28">
        <v>98.37496699999997</v>
      </c>
      <c r="V12" s="28">
        <v>101.56680100000003</v>
      </c>
      <c r="W12" s="28">
        <v>103.899557</v>
      </c>
      <c r="X12" s="28">
        <v>109.424288</v>
      </c>
      <c r="Y12" s="28">
        <v>109.82099200000002</v>
      </c>
      <c r="Z12" s="28">
        <v>108.58796799999999</v>
      </c>
      <c r="AA12" s="28">
        <v>105.92489999999999</v>
      </c>
      <c r="AB12" s="28">
        <v>108.75758400000001</v>
      </c>
      <c r="AC12" s="28">
        <v>98.906137000000001</v>
      </c>
      <c r="AD12" s="29">
        <v>11.852005000000002</v>
      </c>
      <c r="AE12" s="29">
        <v>95.851050000000001</v>
      </c>
      <c r="AF12" s="29">
        <v>93.980892000000011</v>
      </c>
      <c r="AG12" s="29">
        <v>96.727392000000009</v>
      </c>
      <c r="AH12" s="29">
        <v>108.14793800000004</v>
      </c>
      <c r="AI12" s="29">
        <v>103.38243</v>
      </c>
      <c r="AJ12" s="29">
        <v>101.806298</v>
      </c>
      <c r="AK12" s="29">
        <v>85.36860935</v>
      </c>
      <c r="AL12" s="29">
        <v>104.937</v>
      </c>
      <c r="AM12" s="29">
        <v>103.99155500000001</v>
      </c>
      <c r="AN12" s="29">
        <v>98.246710999999976</v>
      </c>
      <c r="AO12" s="29">
        <v>99.830616000000006</v>
      </c>
      <c r="AP12" s="34"/>
      <c r="AQ12" s="35"/>
      <c r="AR12" s="30">
        <f t="shared" ref="AR12:AR20" si="1">+SUM(AD12:AO12)</f>
        <v>1104.1224963500001</v>
      </c>
      <c r="AT12" s="10"/>
      <c r="AU12" s="10" t="s">
        <v>29</v>
      </c>
      <c r="AV12" s="32">
        <v>728.64743199999987</v>
      </c>
      <c r="AW12" s="32">
        <v>588.88682199999994</v>
      </c>
      <c r="AX12" s="32">
        <v>648.57448399999998</v>
      </c>
      <c r="AY12" s="32">
        <v>634.76648799999998</v>
      </c>
      <c r="AZ12" s="32">
        <v>720.99277200000029</v>
      </c>
      <c r="BA12" s="32">
        <v>716.78347500000018</v>
      </c>
      <c r="BB12" s="32">
        <v>658.31435599999998</v>
      </c>
      <c r="BC12" s="32">
        <v>729.15654499999971</v>
      </c>
      <c r="BD12" s="32">
        <v>670.93251000000009</v>
      </c>
      <c r="BE12" s="32">
        <v>713.87026000000014</v>
      </c>
      <c r="BF12" s="32">
        <v>686.96874200000013</v>
      </c>
      <c r="BG12" s="32">
        <v>757.22689800000001</v>
      </c>
      <c r="BH12" s="10"/>
      <c r="BI12" s="10"/>
      <c r="BJ12" s="11"/>
      <c r="BK12" s="11"/>
      <c r="BL12" s="11"/>
      <c r="BM12" s="11"/>
      <c r="BN12" s="11"/>
      <c r="BO12" s="11"/>
      <c r="BP12" s="11"/>
      <c r="BQ12" s="11"/>
      <c r="BR12" s="11"/>
    </row>
    <row r="13" spans="1:70" ht="15" customHeight="1" x14ac:dyDescent="0.15">
      <c r="A13" s="24"/>
      <c r="D13" s="26"/>
      <c r="E13" s="26" t="s">
        <v>30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7" t="s">
        <v>25</v>
      </c>
      <c r="S13" s="28" t="s">
        <v>25</v>
      </c>
      <c r="T13" s="28" t="s">
        <v>25</v>
      </c>
      <c r="U13" s="28" t="s">
        <v>25</v>
      </c>
      <c r="V13" s="28" t="s">
        <v>25</v>
      </c>
      <c r="W13" s="28">
        <v>136.02011299999998</v>
      </c>
      <c r="X13" s="28">
        <v>231.190313</v>
      </c>
      <c r="Y13" s="28">
        <v>252.12528900000004</v>
      </c>
      <c r="Z13" s="28">
        <v>341.24409399999996</v>
      </c>
      <c r="AA13" s="28">
        <v>341.95707999999996</v>
      </c>
      <c r="AB13" s="28">
        <v>267.84620300000006</v>
      </c>
      <c r="AC13" s="28">
        <v>112.74493500000003</v>
      </c>
      <c r="AD13" s="29">
        <v>62.389466999999989</v>
      </c>
      <c r="AE13" s="29">
        <v>28.565626000000005</v>
      </c>
      <c r="AF13" s="29">
        <v>45.447980000000001</v>
      </c>
      <c r="AG13" s="29">
        <v>64.44766700000001</v>
      </c>
      <c r="AH13" s="29">
        <v>30.207235000000001</v>
      </c>
      <c r="AI13" s="29">
        <v>24.763669999999998</v>
      </c>
      <c r="AJ13" s="29">
        <v>9.9648164000000001</v>
      </c>
      <c r="AK13" s="29">
        <v>30.588831589999998</v>
      </c>
      <c r="AL13" s="29">
        <v>55.689</v>
      </c>
      <c r="AM13" s="29">
        <v>56.897419999999997</v>
      </c>
      <c r="AN13" s="29">
        <v>10.911427</v>
      </c>
      <c r="AO13" s="29">
        <v>120.91588996611745</v>
      </c>
      <c r="AP13" s="34"/>
      <c r="AQ13" s="35"/>
      <c r="AR13" s="30">
        <f t="shared" si="1"/>
        <v>540.78902995611747</v>
      </c>
      <c r="AT13" s="10"/>
      <c r="AU13" s="10" t="s">
        <v>31</v>
      </c>
      <c r="AV13" s="32">
        <f>+SUM(AV8:AV12)</f>
        <v>4314.0274735206003</v>
      </c>
      <c r="AW13" s="32">
        <f>+SUM(AW8:AW12)</f>
        <v>3317.1705295205998</v>
      </c>
      <c r="AX13" s="32">
        <f>+SUM(AX8:AX12)</f>
        <v>3462.9292045398424</v>
      </c>
      <c r="AY13" s="32">
        <f t="shared" ref="AY13:BG13" si="2">+SUM(AY8:AY12)</f>
        <v>3360.7937789221569</v>
      </c>
      <c r="AZ13" s="32">
        <f t="shared" si="2"/>
        <v>4496.7465184399925</v>
      </c>
      <c r="BA13" s="32">
        <f t="shared" si="2"/>
        <v>4323.0962730929004</v>
      </c>
      <c r="BB13" s="32">
        <f t="shared" si="2"/>
        <v>4409.5892175162462</v>
      </c>
      <c r="BC13" s="32">
        <f t="shared" si="2"/>
        <v>4749.1682795947663</v>
      </c>
      <c r="BD13" s="32">
        <f t="shared" si="2"/>
        <v>4959.5962311754629</v>
      </c>
      <c r="BE13" s="32">
        <f t="shared" si="2"/>
        <v>5008.1174805781156</v>
      </c>
      <c r="BF13" s="32">
        <f t="shared" si="2"/>
        <v>4505.1847287880673</v>
      </c>
      <c r="BG13" s="32">
        <f t="shared" si="2"/>
        <v>3809.334587602676</v>
      </c>
      <c r="BH13" s="10"/>
      <c r="BI13" s="10"/>
      <c r="BJ13" s="11"/>
      <c r="BK13" s="11"/>
      <c r="BL13" s="11"/>
      <c r="BM13" s="11"/>
      <c r="BN13" s="11"/>
      <c r="BO13" s="11"/>
      <c r="BP13" s="11"/>
      <c r="BQ13" s="11"/>
      <c r="BR13" s="11"/>
    </row>
    <row r="14" spans="1:70" ht="15" customHeight="1" x14ac:dyDescent="0.15">
      <c r="A14" s="24"/>
      <c r="D14" s="26"/>
      <c r="E14" s="36" t="s">
        <v>32</v>
      </c>
      <c r="F14" s="22">
        <v>988.4744109999998</v>
      </c>
      <c r="G14" s="22">
        <v>929.79842700000006</v>
      </c>
      <c r="H14" s="22">
        <v>1037.6619429999998</v>
      </c>
      <c r="I14" s="22">
        <v>1312.231213</v>
      </c>
      <c r="J14" s="22">
        <v>1744.993185</v>
      </c>
      <c r="K14" s="22">
        <v>1524.5439180000003</v>
      </c>
      <c r="L14" s="22">
        <v>1749.7307509999998</v>
      </c>
      <c r="M14" s="22">
        <v>1898.9774549999997</v>
      </c>
      <c r="N14" s="22">
        <v>1851.460198</v>
      </c>
      <c r="O14" s="22">
        <v>1826.6459356450002</v>
      </c>
      <c r="P14" s="22">
        <v>1632.3618780000002</v>
      </c>
      <c r="Q14" s="22">
        <v>1484.1705070000003</v>
      </c>
      <c r="R14" s="27">
        <v>1468.6041260000004</v>
      </c>
      <c r="S14" s="28">
        <v>1375.1647919999998</v>
      </c>
      <c r="T14" s="28">
        <v>1253.9482810000002</v>
      </c>
      <c r="U14" s="28">
        <v>1436.2033690000001</v>
      </c>
      <c r="V14" s="28">
        <v>1770.4220170000006</v>
      </c>
      <c r="W14" s="28">
        <v>1992.5066759999995</v>
      </c>
      <c r="X14" s="28">
        <v>1902.7900359999996</v>
      </c>
      <c r="Y14" s="28">
        <v>1681.9031180000002</v>
      </c>
      <c r="Z14" s="28">
        <v>1785.9968929999998</v>
      </c>
      <c r="AA14" s="28">
        <v>1885.3243259999995</v>
      </c>
      <c r="AB14" s="28">
        <v>1684.1249939999996</v>
      </c>
      <c r="AC14" s="28">
        <v>1531.5009230000001</v>
      </c>
      <c r="AD14" s="37">
        <f>+SUM(AD10:AD13)</f>
        <v>1525.398508023</v>
      </c>
      <c r="AE14" s="37">
        <f>+SUM(AE10:AE13)</f>
        <v>1423.405559604</v>
      </c>
      <c r="AF14" s="37">
        <f>+SUM(AF10:AF13)</f>
        <v>1545.4194985080001</v>
      </c>
      <c r="AG14" s="37">
        <f t="shared" ref="AG14:AO14" si="3">+SUM(AG10:AG13)</f>
        <v>1653.3865931400001</v>
      </c>
      <c r="AH14" s="37">
        <f t="shared" si="3"/>
        <v>1638.4704160000001</v>
      </c>
      <c r="AI14" s="37">
        <f t="shared" si="3"/>
        <v>1358.2981509652016</v>
      </c>
      <c r="AJ14" s="37">
        <f t="shared" si="3"/>
        <v>1555.8028623999999</v>
      </c>
      <c r="AK14" s="37">
        <f t="shared" si="3"/>
        <v>1584.3609217609996</v>
      </c>
      <c r="AL14" s="37">
        <f t="shared" si="3"/>
        <v>1671.7736524572838</v>
      </c>
      <c r="AM14" s="37">
        <f t="shared" si="3"/>
        <v>1697.1844450017672</v>
      </c>
      <c r="AN14" s="37">
        <f t="shared" si="3"/>
        <v>1629.972012757843</v>
      </c>
      <c r="AO14" s="37">
        <f t="shared" si="3"/>
        <v>1757.9108773159176</v>
      </c>
      <c r="AP14" s="33"/>
      <c r="AQ14" s="30"/>
      <c r="AR14" s="30">
        <f t="shared" si="1"/>
        <v>19041.383497934014</v>
      </c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1"/>
      <c r="BK14" s="11"/>
      <c r="BL14" s="11"/>
      <c r="BM14" s="11"/>
      <c r="BN14" s="11"/>
      <c r="BO14" s="11"/>
      <c r="BP14" s="11"/>
      <c r="BQ14" s="11"/>
      <c r="BR14" s="11"/>
    </row>
    <row r="15" spans="1:70" ht="15" customHeight="1" x14ac:dyDescent="0.15">
      <c r="A15" s="24"/>
      <c r="B15" s="24"/>
      <c r="D15" s="26" t="s">
        <v>27</v>
      </c>
      <c r="E15" s="26" t="s">
        <v>33</v>
      </c>
      <c r="F15" s="22">
        <v>459.85970000000003</v>
      </c>
      <c r="G15" s="22">
        <v>377.56690000000003</v>
      </c>
      <c r="H15" s="22">
        <v>488.56758000000002</v>
      </c>
      <c r="I15" s="22">
        <v>647.07228699999996</v>
      </c>
      <c r="J15" s="22">
        <v>734.08688199999995</v>
      </c>
      <c r="K15" s="22">
        <v>659.53223300000002</v>
      </c>
      <c r="L15" s="22">
        <v>770.45893000000001</v>
      </c>
      <c r="M15" s="22">
        <v>752.28129899999999</v>
      </c>
      <c r="N15" s="22">
        <v>702.33406000000002</v>
      </c>
      <c r="O15" s="22">
        <v>679.697542</v>
      </c>
      <c r="P15" s="22">
        <v>551.22147999999993</v>
      </c>
      <c r="Q15" s="22">
        <v>497.18768</v>
      </c>
      <c r="R15" s="27">
        <v>351.83764000000002</v>
      </c>
      <c r="S15" s="28">
        <v>501.62538000000001</v>
      </c>
      <c r="T15" s="28">
        <v>490.01887499999998</v>
      </c>
      <c r="U15" s="28">
        <v>432.03018800000001</v>
      </c>
      <c r="V15" s="28">
        <v>387.87140299999999</v>
      </c>
      <c r="W15" s="28">
        <v>386.30919699999998</v>
      </c>
      <c r="X15" s="28">
        <v>733.48824500000001</v>
      </c>
      <c r="Y15" s="28">
        <v>752.68952899999999</v>
      </c>
      <c r="Z15" s="28">
        <v>709.75711999999999</v>
      </c>
      <c r="AA15" s="28">
        <v>775.81959999999992</v>
      </c>
      <c r="AB15" s="28">
        <v>661.01131999999996</v>
      </c>
      <c r="AC15" s="28">
        <v>661.87824699999999</v>
      </c>
      <c r="AD15" s="29">
        <v>590.33238000000006</v>
      </c>
      <c r="AE15" s="29">
        <v>447.68241703971199</v>
      </c>
      <c r="AF15" s="29">
        <v>603.02467899999999</v>
      </c>
      <c r="AG15" s="29">
        <v>705.39879799999994</v>
      </c>
      <c r="AH15" s="29">
        <v>799.42073750299994</v>
      </c>
      <c r="AI15" s="29">
        <v>732.98523499999999</v>
      </c>
      <c r="AJ15" s="29">
        <v>810.89715499999988</v>
      </c>
      <c r="AK15" s="29">
        <v>671.81371601800004</v>
      </c>
      <c r="AL15" s="29">
        <v>492.61066700000003</v>
      </c>
      <c r="AM15" s="29">
        <v>421.70500500000003</v>
      </c>
      <c r="AN15" s="29">
        <v>513.45047073499995</v>
      </c>
      <c r="AO15" s="29">
        <v>725.43343800000014</v>
      </c>
      <c r="AP15" s="33"/>
      <c r="AQ15" s="30"/>
      <c r="AR15" s="30">
        <f t="shared" si="1"/>
        <v>7514.7546982957119</v>
      </c>
      <c r="AT15" s="10"/>
      <c r="AU15" s="10" t="s">
        <v>24</v>
      </c>
      <c r="AV15" s="32">
        <v>41.112000000000002</v>
      </c>
      <c r="AW15" s="32">
        <v>13.195</v>
      </c>
      <c r="AX15" s="32">
        <v>13.195</v>
      </c>
      <c r="AY15" s="32">
        <v>14.542</v>
      </c>
      <c r="AZ15" s="32">
        <v>13.904999999999999</v>
      </c>
      <c r="BA15" s="32">
        <v>31.282</v>
      </c>
      <c r="BB15" s="32">
        <v>9.1010000000000009</v>
      </c>
      <c r="BC15" s="32">
        <v>33.75</v>
      </c>
      <c r="BD15" s="32">
        <v>55.249000000000002</v>
      </c>
      <c r="BE15" s="32">
        <v>58.786999999999999</v>
      </c>
      <c r="BF15" s="32">
        <v>20.367000000000001</v>
      </c>
      <c r="BG15" s="32">
        <v>56.802</v>
      </c>
      <c r="BH15" s="10"/>
      <c r="BI15" s="10"/>
      <c r="BJ15" s="11"/>
      <c r="BK15" s="11"/>
      <c r="BL15" s="11"/>
      <c r="BM15" s="11"/>
      <c r="BN15" s="11"/>
      <c r="BO15" s="11"/>
      <c r="BP15" s="11"/>
      <c r="BQ15" s="11"/>
      <c r="BR15" s="11"/>
    </row>
    <row r="16" spans="1:70" ht="15" customHeight="1" x14ac:dyDescent="0.15">
      <c r="A16" s="24"/>
      <c r="B16" s="24"/>
      <c r="D16" s="26" t="s">
        <v>25</v>
      </c>
      <c r="E16" s="26" t="s">
        <v>34</v>
      </c>
      <c r="F16" s="22">
        <v>36.062690000000003</v>
      </c>
      <c r="G16" s="22">
        <v>34.592940000000006</v>
      </c>
      <c r="H16" s="22">
        <v>70.10268099999999</v>
      </c>
      <c r="I16" s="22">
        <v>99.893827999999999</v>
      </c>
      <c r="J16" s="22">
        <v>181.22006299999998</v>
      </c>
      <c r="K16" s="22">
        <v>288.98148700000002</v>
      </c>
      <c r="L16" s="22">
        <v>400.37624599999998</v>
      </c>
      <c r="M16" s="22">
        <v>388.17893199999997</v>
      </c>
      <c r="N16" s="22">
        <v>331.019271</v>
      </c>
      <c r="O16" s="22">
        <v>237.30444500000002</v>
      </c>
      <c r="P16" s="22">
        <v>173.05129700000001</v>
      </c>
      <c r="Q16" s="22">
        <v>97.457229999999996</v>
      </c>
      <c r="R16" s="27">
        <v>36.177264999999998</v>
      </c>
      <c r="S16" s="28">
        <v>221.53227200000001</v>
      </c>
      <c r="T16" s="28">
        <v>166.72874200000001</v>
      </c>
      <c r="U16" s="28">
        <v>225.47545000000002</v>
      </c>
      <c r="V16" s="28">
        <v>477.18028800000002</v>
      </c>
      <c r="W16" s="28">
        <v>454.15689299999997</v>
      </c>
      <c r="X16" s="28">
        <v>448.20898</v>
      </c>
      <c r="Y16" s="28">
        <v>439.414648</v>
      </c>
      <c r="Z16" s="28">
        <v>508.46975300000003</v>
      </c>
      <c r="AA16" s="28">
        <v>471.44835</v>
      </c>
      <c r="AB16" s="28">
        <v>534.21835999999996</v>
      </c>
      <c r="AC16" s="28">
        <v>283.97245000000004</v>
      </c>
      <c r="AD16" s="29">
        <v>354.26845000000003</v>
      </c>
      <c r="AE16" s="29">
        <v>305.79815500000001</v>
      </c>
      <c r="AF16" s="29">
        <v>427.71904899999998</v>
      </c>
      <c r="AG16" s="29">
        <v>475.97590500000001</v>
      </c>
      <c r="AH16" s="29">
        <v>589.24057400000004</v>
      </c>
      <c r="AI16" s="29">
        <v>520.41681600000004</v>
      </c>
      <c r="AJ16" s="29">
        <v>389.84108900000001</v>
      </c>
      <c r="AK16" s="29">
        <v>501.25165600000008</v>
      </c>
      <c r="AL16" s="29">
        <v>584.57676899999888</v>
      </c>
      <c r="AM16" s="29">
        <v>526.19016699999997</v>
      </c>
      <c r="AN16" s="29">
        <v>498.77982000000003</v>
      </c>
      <c r="AO16" s="29">
        <v>526.27442614008226</v>
      </c>
      <c r="AP16" s="33"/>
      <c r="AQ16" s="30"/>
      <c r="AR16" s="30">
        <f t="shared" si="1"/>
        <v>5700.3328761400799</v>
      </c>
      <c r="AT16" s="10"/>
      <c r="AU16" s="10" t="s">
        <v>27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2">
        <v>0</v>
      </c>
      <c r="BB16" s="32">
        <v>0</v>
      </c>
      <c r="BC16" s="32">
        <v>0</v>
      </c>
      <c r="BD16" s="32">
        <v>0</v>
      </c>
      <c r="BE16" s="32">
        <v>0</v>
      </c>
      <c r="BF16" s="32">
        <v>0.41599999999999998</v>
      </c>
      <c r="BG16" s="32">
        <v>0</v>
      </c>
      <c r="BH16" s="10"/>
      <c r="BI16" s="10"/>
      <c r="BJ16" s="11"/>
      <c r="BK16" s="11"/>
      <c r="BL16" s="11"/>
      <c r="BM16" s="11"/>
      <c r="BN16" s="11"/>
      <c r="BO16" s="11"/>
      <c r="BP16" s="11"/>
      <c r="BQ16" s="11"/>
      <c r="BR16" s="11"/>
    </row>
    <row r="17" spans="1:70" ht="15" customHeight="1" x14ac:dyDescent="0.15">
      <c r="A17" s="24"/>
      <c r="B17" s="24"/>
      <c r="D17" s="26"/>
      <c r="E17" s="26" t="s">
        <v>35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7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9">
        <v>141.25551999999999</v>
      </c>
      <c r="AE17" s="29">
        <v>124.31156628985241</v>
      </c>
      <c r="AF17" s="29">
        <v>244.346360274468</v>
      </c>
      <c r="AG17" s="29">
        <v>256.80347696421501</v>
      </c>
      <c r="AH17" s="29">
        <v>253.62355645507699</v>
      </c>
      <c r="AI17" s="29">
        <v>225.94034796244202</v>
      </c>
      <c r="AJ17" s="29">
        <v>314.91123424262997</v>
      </c>
      <c r="AK17" s="29">
        <v>305.72778753287963</v>
      </c>
      <c r="AL17" s="29">
        <v>183.28793712867628</v>
      </c>
      <c r="AM17" s="29">
        <v>94.235082181305316</v>
      </c>
      <c r="AN17" s="29">
        <v>71.307842504579995</v>
      </c>
      <c r="AO17" s="29">
        <v>65.825200826200017</v>
      </c>
      <c r="AP17" s="33"/>
      <c r="AQ17" s="30"/>
      <c r="AR17" s="30">
        <f t="shared" si="1"/>
        <v>2281.5759123623257</v>
      </c>
      <c r="AT17" s="10"/>
      <c r="AU17" s="10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10"/>
      <c r="BI17" s="10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0" s="39" customFormat="1" ht="15" customHeight="1" x14ac:dyDescent="0.3">
      <c r="A18" s="40"/>
      <c r="B18" s="40"/>
      <c r="D18" s="26"/>
      <c r="E18" s="36" t="s">
        <v>36</v>
      </c>
      <c r="F18" s="22">
        <v>495.92239000000001</v>
      </c>
      <c r="G18" s="22">
        <v>412.15984000000003</v>
      </c>
      <c r="H18" s="22">
        <v>558.6702610000001</v>
      </c>
      <c r="I18" s="22">
        <v>746.96611499999995</v>
      </c>
      <c r="J18" s="22">
        <v>915.30694499999993</v>
      </c>
      <c r="K18" s="22">
        <v>948.51371999999992</v>
      </c>
      <c r="L18" s="22">
        <v>1170.835176</v>
      </c>
      <c r="M18" s="22">
        <v>1140.460231</v>
      </c>
      <c r="N18" s="22">
        <v>1033.353331</v>
      </c>
      <c r="O18" s="22">
        <v>917.00198699999999</v>
      </c>
      <c r="P18" s="22">
        <v>724.27277700000002</v>
      </c>
      <c r="Q18" s="22">
        <v>594.64490999999998</v>
      </c>
      <c r="R18" s="27">
        <v>388.014905</v>
      </c>
      <c r="S18" s="28">
        <v>723.15765199999998</v>
      </c>
      <c r="T18" s="28">
        <v>656.74761699999999</v>
      </c>
      <c r="U18" s="28">
        <v>657.50563800000009</v>
      </c>
      <c r="V18" s="28">
        <v>865.05169100000001</v>
      </c>
      <c r="W18" s="28">
        <v>840.46608999999989</v>
      </c>
      <c r="X18" s="28">
        <v>1181.6972249999999</v>
      </c>
      <c r="Y18" s="28">
        <v>1192.1041769999999</v>
      </c>
      <c r="Z18" s="28">
        <v>1218.2268730000001</v>
      </c>
      <c r="AA18" s="28">
        <v>1247.2679499999999</v>
      </c>
      <c r="AB18" s="28">
        <v>1195.2296799999999</v>
      </c>
      <c r="AC18" s="28">
        <v>945.85069700000008</v>
      </c>
      <c r="AD18" s="37">
        <f>+SUM(AD15:AD17)</f>
        <v>1085.85635</v>
      </c>
      <c r="AE18" s="37">
        <f>+SUM(AE15:AE17)</f>
        <v>877.79213832956441</v>
      </c>
      <c r="AF18" s="37">
        <f>+SUM(AF15:AF17)</f>
        <v>1275.0900882744679</v>
      </c>
      <c r="AG18" s="37">
        <f t="shared" ref="AG18:AO18" si="4">+SUM(AG15:AG17)</f>
        <v>1438.1781799642149</v>
      </c>
      <c r="AH18" s="37">
        <f t="shared" si="4"/>
        <v>1642.284867958077</v>
      </c>
      <c r="AI18" s="37">
        <f t="shared" si="4"/>
        <v>1479.3423989624421</v>
      </c>
      <c r="AJ18" s="37">
        <f t="shared" si="4"/>
        <v>1515.6494782426298</v>
      </c>
      <c r="AK18" s="37">
        <f t="shared" si="4"/>
        <v>1478.7931595508796</v>
      </c>
      <c r="AL18" s="37">
        <f t="shared" si="4"/>
        <v>1260.4753731286751</v>
      </c>
      <c r="AM18" s="37">
        <f t="shared" si="4"/>
        <v>1042.1302541813054</v>
      </c>
      <c r="AN18" s="37">
        <f t="shared" si="4"/>
        <v>1083.53813323958</v>
      </c>
      <c r="AO18" s="37">
        <f t="shared" si="4"/>
        <v>1317.5330649662824</v>
      </c>
      <c r="AP18" s="33"/>
      <c r="AQ18" s="30"/>
      <c r="AR18" s="30">
        <f t="shared" si="1"/>
        <v>15496.663486798119</v>
      </c>
      <c r="AT18" s="41"/>
      <c r="AU18" s="10" t="s">
        <v>37</v>
      </c>
      <c r="AV18" s="32">
        <v>1827.693</v>
      </c>
      <c r="AW18" s="32">
        <v>1640.59</v>
      </c>
      <c r="AX18" s="32">
        <v>1817.4234999999999</v>
      </c>
      <c r="AY18" s="32">
        <v>1573.1909599999994</v>
      </c>
      <c r="AZ18" s="32">
        <v>1536.21</v>
      </c>
      <c r="BA18" s="32">
        <v>1393.0739974170058</v>
      </c>
      <c r="BB18" s="32">
        <v>1594.21</v>
      </c>
      <c r="BC18" s="32">
        <v>2189.7350000000001</v>
      </c>
      <c r="BD18" s="32">
        <v>1947.903</v>
      </c>
      <c r="BE18" s="32">
        <v>1800.395</v>
      </c>
      <c r="BF18" s="32">
        <v>1796.6979999999999</v>
      </c>
      <c r="BG18" s="32">
        <v>1352.828</v>
      </c>
      <c r="BH18" s="42"/>
      <c r="BI18" s="42"/>
      <c r="BJ18" s="43"/>
      <c r="BK18" s="43"/>
      <c r="BL18" s="43"/>
      <c r="BM18" s="43"/>
      <c r="BN18" s="43"/>
      <c r="BO18" s="43"/>
      <c r="BP18" s="43"/>
      <c r="BQ18" s="43"/>
      <c r="BR18" s="43"/>
    </row>
    <row r="19" spans="1:70" s="39" customFormat="1" ht="15" customHeight="1" x14ac:dyDescent="0.3">
      <c r="A19" s="40"/>
      <c r="B19" s="40"/>
      <c r="D19" s="26" t="s">
        <v>29</v>
      </c>
      <c r="E19" s="26" t="s">
        <v>38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7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9">
        <v>657.54281400000002</v>
      </c>
      <c r="AE19" s="29">
        <v>495.99820200000005</v>
      </c>
      <c r="AF19" s="29">
        <v>509.18205000000006</v>
      </c>
      <c r="AG19" s="29">
        <v>530.52283799999998</v>
      </c>
      <c r="AH19" s="29">
        <v>735.92662199999995</v>
      </c>
      <c r="AI19" s="29">
        <v>736.52646200000004</v>
      </c>
      <c r="AJ19" s="29">
        <v>687.87489499999992</v>
      </c>
      <c r="AK19" s="29">
        <v>694.87005899999986</v>
      </c>
      <c r="AL19" s="29">
        <v>679.11408200000005</v>
      </c>
      <c r="AM19" s="29">
        <v>671.47191499999997</v>
      </c>
      <c r="AN19" s="29">
        <v>693.60852199999999</v>
      </c>
      <c r="AO19" s="29">
        <v>714.66489600000023</v>
      </c>
      <c r="AP19" s="33"/>
      <c r="AQ19" s="30"/>
      <c r="AR19" s="30">
        <f t="shared" si="1"/>
        <v>7807.3033570000007</v>
      </c>
      <c r="AT19" s="41"/>
      <c r="AU19" s="10" t="s">
        <v>39</v>
      </c>
      <c r="AV19" s="32">
        <f>+SUM(AV15:AV18)</f>
        <v>1868.8050000000001</v>
      </c>
      <c r="AW19" s="32">
        <f>+SUM(AW15:AW18)</f>
        <v>1653.7849999999999</v>
      </c>
      <c r="AX19" s="32">
        <f>+SUM(AX15:AX18)</f>
        <v>1830.6184999999998</v>
      </c>
      <c r="AY19" s="32">
        <f t="shared" ref="AY19:BG19" si="5">+SUM(AY15:AY18)</f>
        <v>1587.7329599999994</v>
      </c>
      <c r="AZ19" s="32">
        <f t="shared" si="5"/>
        <v>1550.115</v>
      </c>
      <c r="BA19" s="32">
        <f t="shared" si="5"/>
        <v>1424.3559974170057</v>
      </c>
      <c r="BB19" s="32">
        <f t="shared" si="5"/>
        <v>1603.3110000000001</v>
      </c>
      <c r="BC19" s="32">
        <f t="shared" si="5"/>
        <v>2223.4850000000001</v>
      </c>
      <c r="BD19" s="32">
        <f t="shared" si="5"/>
        <v>2003.152</v>
      </c>
      <c r="BE19" s="32">
        <f t="shared" si="5"/>
        <v>1859.182</v>
      </c>
      <c r="BF19" s="32">
        <f t="shared" si="5"/>
        <v>1817.4809999999998</v>
      </c>
      <c r="BG19" s="32">
        <f t="shared" si="5"/>
        <v>1409.6299999999999</v>
      </c>
      <c r="BH19" s="42"/>
      <c r="BI19" s="42"/>
      <c r="BJ19" s="43"/>
      <c r="BK19" s="43"/>
      <c r="BL19" s="43"/>
      <c r="BM19" s="43"/>
      <c r="BN19" s="43"/>
      <c r="BO19" s="43"/>
      <c r="BP19" s="43"/>
      <c r="BQ19" s="43"/>
      <c r="BR19" s="43"/>
    </row>
    <row r="20" spans="1:70" ht="15" customHeight="1" x14ac:dyDescent="0.25">
      <c r="D20" s="86" t="s">
        <v>40</v>
      </c>
      <c r="E20" s="86"/>
      <c r="F20" s="38">
        <v>1991.8598009999998</v>
      </c>
      <c r="G20" s="38">
        <v>1762.277867</v>
      </c>
      <c r="H20" s="38">
        <v>2096.9512639999998</v>
      </c>
      <c r="I20" s="38">
        <v>2559.7141480000005</v>
      </c>
      <c r="J20" s="38">
        <v>3235.7660800000003</v>
      </c>
      <c r="K20" s="38">
        <v>3048.2816680000001</v>
      </c>
      <c r="L20" s="38">
        <v>3531.4621269999993</v>
      </c>
      <c r="M20" s="38">
        <v>3552.8985859999998</v>
      </c>
      <c r="N20" s="38">
        <v>3462.491129</v>
      </c>
      <c r="O20" s="38">
        <v>3298.8110226449999</v>
      </c>
      <c r="P20" s="38">
        <v>2888.5865549999999</v>
      </c>
      <c r="Q20" s="38">
        <v>2599.2315170000002</v>
      </c>
      <c r="R20" s="44">
        <v>2341.4396310000006</v>
      </c>
      <c r="S20" s="45">
        <v>2597.7610439999999</v>
      </c>
      <c r="T20" s="45">
        <v>2383.425898</v>
      </c>
      <c r="U20" s="45">
        <v>2591.2888070000004</v>
      </c>
      <c r="V20" s="45">
        <v>3206.9520080000007</v>
      </c>
      <c r="W20" s="45">
        <v>3266.4299659999992</v>
      </c>
      <c r="X20" s="45">
        <v>3676.0133609999993</v>
      </c>
      <c r="Y20" s="45">
        <v>3553.6336950000004</v>
      </c>
      <c r="Z20" s="45">
        <v>3678.7313260000001</v>
      </c>
      <c r="AA20" s="45">
        <v>3818.0315159999991</v>
      </c>
      <c r="AB20" s="45">
        <v>3508.0781109999994</v>
      </c>
      <c r="AC20" s="45">
        <v>3015.4125200000003</v>
      </c>
      <c r="AD20" s="46">
        <f>+AD8+AD9+AD14+AD18+AD19</f>
        <v>3594.3420465435997</v>
      </c>
      <c r="AE20" s="46">
        <f>+AE8+AE9+AE14+AE18+AE19</f>
        <v>3114.8514644541647</v>
      </c>
      <c r="AF20" s="46">
        <f>+AF8+AF9+AF14+AF18+AF19</f>
        <v>3693.9719679611999</v>
      </c>
      <c r="AG20" s="46">
        <f>+AG8+AG9+AG14+AG18+AG19</f>
        <v>4152.5136810263721</v>
      </c>
      <c r="AH20" s="46">
        <f t="shared" ref="AH20:AO20" si="6">+AH8+AH9+AH14+AH18+AH19</f>
        <v>4717.4774033980702</v>
      </c>
      <c r="AI20" s="46">
        <f t="shared" si="6"/>
        <v>4234.9707670205435</v>
      </c>
      <c r="AJ20" s="46">
        <f t="shared" si="6"/>
        <v>4298.0648771588758</v>
      </c>
      <c r="AK20" s="46">
        <f t="shared" si="6"/>
        <v>4284.3638249066453</v>
      </c>
      <c r="AL20" s="46">
        <f t="shared" si="6"/>
        <v>4212.9813014332958</v>
      </c>
      <c r="AM20" s="46">
        <f t="shared" si="6"/>
        <v>3973.5140217611888</v>
      </c>
      <c r="AN20" s="46">
        <f t="shared" si="6"/>
        <v>3811.8779478698475</v>
      </c>
      <c r="AO20" s="46">
        <f t="shared" si="6"/>
        <v>4195.0900425888003</v>
      </c>
      <c r="AP20" s="47"/>
      <c r="AQ20" s="48"/>
      <c r="AR20" s="48">
        <f t="shared" si="1"/>
        <v>48284.019346122608</v>
      </c>
      <c r="AS20" s="31"/>
      <c r="AT20" s="10"/>
      <c r="AU20" s="10" t="str">
        <f>D33</f>
        <v>GBE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9.2443749999999998</v>
      </c>
      <c r="BB20" s="32">
        <v>43.181249999999999</v>
      </c>
      <c r="BC20" s="32">
        <v>43.165624999999999</v>
      </c>
      <c r="BD20" s="32">
        <v>41.7</v>
      </c>
      <c r="BE20" s="32">
        <v>34.240625000000001</v>
      </c>
      <c r="BF20" s="32">
        <v>27.046875</v>
      </c>
      <c r="BG20" s="32">
        <v>2.9906250000000001</v>
      </c>
      <c r="BH20" s="10"/>
      <c r="BI20" s="10"/>
      <c r="BJ20" s="11"/>
      <c r="BK20" s="11"/>
      <c r="BL20" s="11"/>
      <c r="BM20" s="11"/>
      <c r="BN20" s="11"/>
      <c r="BO20" s="11"/>
      <c r="BP20" s="11"/>
      <c r="BQ20" s="11"/>
      <c r="BR20" s="11"/>
    </row>
    <row r="21" spans="1:70" ht="14.25" customHeight="1" x14ac:dyDescent="0.15">
      <c r="D21" s="36"/>
      <c r="E21" s="26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49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2"/>
      <c r="AP21" s="23"/>
      <c r="AQ21" s="50"/>
      <c r="AR21" s="50"/>
      <c r="AT21" s="10"/>
      <c r="AU21" s="10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10"/>
      <c r="BI21" s="10"/>
      <c r="BJ21" s="11"/>
      <c r="BK21" s="11"/>
      <c r="BL21" s="11"/>
      <c r="BM21" s="11"/>
      <c r="BN21" s="11"/>
      <c r="BO21" s="11"/>
      <c r="BP21" s="11"/>
      <c r="BQ21" s="11"/>
      <c r="BR21" s="11"/>
    </row>
    <row r="22" spans="1:70" ht="15" customHeight="1" x14ac:dyDescent="0.15">
      <c r="A22" s="24"/>
      <c r="B22" s="24"/>
      <c r="D22" s="53" t="s">
        <v>41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4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7"/>
      <c r="AP22" s="53"/>
      <c r="AQ22" s="55"/>
      <c r="AR22" s="55"/>
      <c r="AT22" s="10"/>
      <c r="AU22" s="10" t="s">
        <v>42</v>
      </c>
      <c r="AV22" s="32">
        <v>0</v>
      </c>
      <c r="AW22" s="32">
        <v>0</v>
      </c>
      <c r="AX22" s="32">
        <v>0</v>
      </c>
      <c r="AY22" s="32">
        <v>0</v>
      </c>
      <c r="AZ22" s="32">
        <v>0</v>
      </c>
      <c r="BA22" s="32">
        <v>9.2443749999999998</v>
      </c>
      <c r="BB22" s="32">
        <v>43.181249999999999</v>
      </c>
      <c r="BC22" s="32">
        <v>43.165624999999999</v>
      </c>
      <c r="BD22" s="32">
        <v>41.7</v>
      </c>
      <c r="BE22" s="32">
        <v>34.240625000000001</v>
      </c>
      <c r="BF22" s="32">
        <v>27.046875</v>
      </c>
      <c r="BG22" s="32">
        <v>2.9906250000000001</v>
      </c>
      <c r="BH22" s="10"/>
      <c r="BI22" s="10"/>
      <c r="BJ22" s="11"/>
      <c r="BK22" s="11"/>
      <c r="BL22" s="11"/>
      <c r="BM22" s="11"/>
      <c r="BN22" s="11"/>
      <c r="BO22" s="11"/>
      <c r="BP22" s="11"/>
      <c r="BQ22" s="11"/>
      <c r="BR22" s="11"/>
    </row>
    <row r="23" spans="1:70" ht="15" customHeight="1" x14ac:dyDescent="0.15">
      <c r="A23" s="24"/>
      <c r="B23" s="24"/>
      <c r="D23" s="26" t="s">
        <v>24</v>
      </c>
      <c r="E23" s="26" t="s">
        <v>23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58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29">
        <v>24.840792976999996</v>
      </c>
      <c r="AE23" s="29">
        <v>8.9583403959999988</v>
      </c>
      <c r="AF23" s="29">
        <v>2.5760334920000001</v>
      </c>
      <c r="AG23" s="29">
        <v>3.4395108600000004</v>
      </c>
      <c r="AH23" s="29">
        <v>0</v>
      </c>
      <c r="AI23" s="29">
        <v>1.2317411165999999</v>
      </c>
      <c r="AJ23" s="29">
        <v>0</v>
      </c>
      <c r="AK23" s="29">
        <v>0.27379619599999999</v>
      </c>
      <c r="AL23" s="29">
        <v>0.20334754271627811</v>
      </c>
      <c r="AM23" s="29">
        <v>1.7261449982327994</v>
      </c>
      <c r="AN23" s="29">
        <v>1.8626432421570829</v>
      </c>
      <c r="AO23" s="29">
        <v>2.2411327609999998</v>
      </c>
      <c r="AP23" s="18"/>
      <c r="AQ23" s="59"/>
      <c r="AR23" s="30">
        <f>+SUM(AD23:AO23)</f>
        <v>47.353483581706158</v>
      </c>
      <c r="AT23" s="10"/>
      <c r="AU23" s="10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10"/>
      <c r="BI23" s="10"/>
      <c r="BJ23" s="11"/>
      <c r="BK23" s="11"/>
      <c r="BL23" s="11"/>
      <c r="BM23" s="11"/>
      <c r="BN23" s="11"/>
      <c r="BO23" s="11"/>
      <c r="BP23" s="11"/>
      <c r="BQ23" s="11"/>
      <c r="BR23" s="11"/>
    </row>
    <row r="24" spans="1:70" ht="15" customHeight="1" x14ac:dyDescent="0.15">
      <c r="A24" s="24"/>
      <c r="B24" s="24"/>
      <c r="D24" s="18" t="s">
        <v>43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58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29"/>
      <c r="AP24" s="18"/>
      <c r="AQ24" s="59"/>
      <c r="AR24" s="59"/>
      <c r="AT24" s="10"/>
      <c r="AU24" s="10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10"/>
      <c r="BI24" s="10"/>
      <c r="BJ24" s="11"/>
      <c r="BK24" s="11"/>
      <c r="BL24" s="11"/>
      <c r="BM24" s="11"/>
      <c r="BN24" s="11"/>
      <c r="BO24" s="11"/>
      <c r="BP24" s="11"/>
      <c r="BQ24" s="11"/>
      <c r="BR24" s="11"/>
    </row>
    <row r="25" spans="1:70" ht="15" customHeight="1" x14ac:dyDescent="0.15">
      <c r="D25" s="26" t="s">
        <v>24</v>
      </c>
      <c r="E25" s="26" t="s">
        <v>23</v>
      </c>
      <c r="F25" s="22">
        <v>7.5860000000000003</v>
      </c>
      <c r="G25" s="22">
        <v>2.335</v>
      </c>
      <c r="H25" s="22">
        <v>48.701999999999998</v>
      </c>
      <c r="I25" s="22">
        <v>4.8369999999999997</v>
      </c>
      <c r="J25" s="22">
        <v>13.775</v>
      </c>
      <c r="K25" s="22">
        <v>29.974</v>
      </c>
      <c r="L25" s="22">
        <v>15.874000000000001</v>
      </c>
      <c r="M25" s="22">
        <v>31.189</v>
      </c>
      <c r="N25" s="22">
        <v>13.891999999999999</v>
      </c>
      <c r="O25" s="22">
        <v>25.047999999999998</v>
      </c>
      <c r="P25" s="22">
        <v>5.3170000000000002</v>
      </c>
      <c r="Q25" s="22">
        <v>4.4960000000000004</v>
      </c>
      <c r="R25" s="27">
        <v>12.8231</v>
      </c>
      <c r="S25" s="28">
        <v>6.5819999999999999</v>
      </c>
      <c r="T25" s="28">
        <v>24.065000000000001</v>
      </c>
      <c r="U25" s="28">
        <v>21.393000000000001</v>
      </c>
      <c r="V25" s="28">
        <v>46.86</v>
      </c>
      <c r="W25" s="28">
        <v>38.526000000000003</v>
      </c>
      <c r="X25" s="28">
        <v>55.981000000000002</v>
      </c>
      <c r="Y25" s="28">
        <v>44.694000000000003</v>
      </c>
      <c r="Z25" s="28">
        <v>25.965</v>
      </c>
      <c r="AA25" s="28">
        <v>37.654000000000003</v>
      </c>
      <c r="AB25" s="28">
        <v>41.155000000000001</v>
      </c>
      <c r="AC25" s="28">
        <v>10.670999999999999</v>
      </c>
      <c r="AD25" s="29">
        <v>33.091999999999999</v>
      </c>
      <c r="AE25" s="29">
        <v>19.084</v>
      </c>
      <c r="AF25" s="29">
        <v>6.4989999999999997</v>
      </c>
      <c r="AG25" s="29">
        <v>8.4830000000000005</v>
      </c>
      <c r="AH25" s="29">
        <v>0</v>
      </c>
      <c r="AI25" s="29">
        <v>65.820999999999998</v>
      </c>
      <c r="AJ25" s="29">
        <v>0</v>
      </c>
      <c r="AK25" s="29">
        <v>1.446</v>
      </c>
      <c r="AL25" s="29">
        <v>1.9179999999999999</v>
      </c>
      <c r="AM25" s="29">
        <v>3.6480000000000001</v>
      </c>
      <c r="AN25" s="29">
        <v>6.8230000000000004</v>
      </c>
      <c r="AO25" s="29">
        <v>7.0819999999999999</v>
      </c>
      <c r="AP25" s="33"/>
      <c r="AQ25" s="30"/>
      <c r="AR25" s="30">
        <f t="shared" ref="AR25:AR30" si="7">+SUM(AD25:AO25)</f>
        <v>153.89599999999999</v>
      </c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1"/>
      <c r="BK25" s="11"/>
      <c r="BL25" s="11"/>
      <c r="BM25" s="11"/>
      <c r="BN25" s="11"/>
      <c r="BO25" s="11"/>
      <c r="BP25" s="11"/>
      <c r="BQ25" s="11"/>
      <c r="BR25" s="11"/>
    </row>
    <row r="26" spans="1:70" s="61" customFormat="1" ht="15" customHeight="1" x14ac:dyDescent="0.3">
      <c r="A26" s="39"/>
      <c r="B26" s="39"/>
      <c r="C26" s="39"/>
      <c r="D26" s="26" t="s">
        <v>27</v>
      </c>
      <c r="E26" s="26" t="s">
        <v>34</v>
      </c>
      <c r="F26" s="22">
        <v>0.2</v>
      </c>
      <c r="G26" s="22">
        <v>0</v>
      </c>
      <c r="H26" s="22">
        <v>0.4</v>
      </c>
      <c r="I26" s="22">
        <v>0</v>
      </c>
      <c r="J26" s="22">
        <v>0.4</v>
      </c>
      <c r="K26" s="22">
        <v>0</v>
      </c>
      <c r="L26" s="22">
        <v>0.4</v>
      </c>
      <c r="M26" s="22">
        <v>0.4</v>
      </c>
      <c r="N26" s="22">
        <v>0.4</v>
      </c>
      <c r="O26" s="22">
        <v>0.4</v>
      </c>
      <c r="P26" s="22">
        <v>0</v>
      </c>
      <c r="Q26" s="22">
        <v>0</v>
      </c>
      <c r="R26" s="27">
        <v>0</v>
      </c>
      <c r="S26" s="28">
        <v>0.4</v>
      </c>
      <c r="T26" s="28">
        <v>0.4</v>
      </c>
      <c r="U26" s="28">
        <v>0.4</v>
      </c>
      <c r="V26" s="28">
        <v>0.4</v>
      </c>
      <c r="W26" s="28">
        <v>0</v>
      </c>
      <c r="X26" s="28">
        <v>0.2</v>
      </c>
      <c r="Y26" s="28">
        <v>0</v>
      </c>
      <c r="Z26" s="28">
        <v>0.4</v>
      </c>
      <c r="AA26" s="28">
        <v>0.4</v>
      </c>
      <c r="AB26" s="28">
        <v>0.4</v>
      </c>
      <c r="AC26" s="28">
        <v>0.4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34"/>
      <c r="AQ26" s="35"/>
      <c r="AR26" s="30">
        <f t="shared" si="7"/>
        <v>0</v>
      </c>
      <c r="AT26" s="62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62"/>
      <c r="BI26" s="62"/>
      <c r="BJ26" s="63"/>
      <c r="BK26" s="63"/>
      <c r="BL26" s="63"/>
      <c r="BM26" s="63"/>
      <c r="BN26" s="63"/>
      <c r="BO26" s="63"/>
      <c r="BP26" s="63"/>
      <c r="BQ26" s="63"/>
      <c r="BR26" s="63"/>
    </row>
    <row r="27" spans="1:70" ht="12.75" customHeight="1" x14ac:dyDescent="0.15">
      <c r="D27" s="26" t="s">
        <v>37</v>
      </c>
      <c r="E27" s="26" t="s">
        <v>44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7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9">
        <v>1520.8910000000001</v>
      </c>
      <c r="AE27" s="29">
        <v>1310.3589999999999</v>
      </c>
      <c r="AF27" s="29">
        <v>1254.3760035888495</v>
      </c>
      <c r="AG27" s="29">
        <v>1209.3450011426928</v>
      </c>
      <c r="AH27" s="29">
        <v>1160.3460043332525</v>
      </c>
      <c r="AI27" s="29">
        <v>1098.6219959712737</v>
      </c>
      <c r="AJ27" s="29">
        <v>1114.3509959363716</v>
      </c>
      <c r="AK27" s="29">
        <v>1128.6490042900432</v>
      </c>
      <c r="AL27" s="29">
        <v>1271.6180009622281</v>
      </c>
      <c r="AM27" s="29">
        <v>1285.2460000000001</v>
      </c>
      <c r="AN27" s="29">
        <v>1345.4470016010978</v>
      </c>
      <c r="AO27" s="29">
        <v>1515.8830015651272</v>
      </c>
      <c r="AP27" s="29"/>
      <c r="AQ27" s="29"/>
      <c r="AR27" s="30">
        <f t="shared" si="7"/>
        <v>15215.133009390938</v>
      </c>
      <c r="AT27" s="10"/>
      <c r="AU27" s="10" t="s">
        <v>31</v>
      </c>
      <c r="AV27" s="32">
        <f>+AR20</f>
        <v>48284.019346122608</v>
      </c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1"/>
      <c r="BK27" s="11"/>
      <c r="BL27" s="11"/>
      <c r="BM27" s="11"/>
      <c r="BN27" s="11"/>
      <c r="BO27" s="11"/>
      <c r="BP27" s="11"/>
      <c r="BQ27" s="11"/>
      <c r="BR27" s="11"/>
    </row>
    <row r="28" spans="1:70" ht="14.25" customHeight="1" x14ac:dyDescent="0.25">
      <c r="D28" s="26"/>
      <c r="E28" s="26" t="s">
        <v>45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7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/>
      <c r="AQ28" s="29"/>
      <c r="AR28" s="30">
        <f t="shared" si="7"/>
        <v>0</v>
      </c>
      <c r="AT28" s="10"/>
      <c r="AU28" s="10" t="s">
        <v>39</v>
      </c>
      <c r="AV28" s="32">
        <f>+AR30</f>
        <v>15369.029009390937</v>
      </c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10"/>
      <c r="BI28" s="10"/>
      <c r="BJ28" s="11"/>
      <c r="BK28" s="11"/>
      <c r="BL28" s="11"/>
      <c r="BM28" s="11"/>
      <c r="BN28" s="11"/>
      <c r="BO28" s="11"/>
      <c r="BP28" s="11"/>
      <c r="BQ28" s="11"/>
      <c r="BR28" s="11"/>
    </row>
    <row r="29" spans="1:70" ht="15" customHeight="1" x14ac:dyDescent="0.15">
      <c r="D29" s="26"/>
      <c r="E29" s="36" t="s">
        <v>46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7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9">
        <f t="shared" ref="AD29:AO29" si="8">+SUM(AD27:AD28)</f>
        <v>1520.8910000000001</v>
      </c>
      <c r="AE29" s="29">
        <f t="shared" si="8"/>
        <v>1310.3589999999999</v>
      </c>
      <c r="AF29" s="29">
        <f t="shared" si="8"/>
        <v>1254.3760035888495</v>
      </c>
      <c r="AG29" s="29">
        <f t="shared" si="8"/>
        <v>1209.3450011426928</v>
      </c>
      <c r="AH29" s="29">
        <f t="shared" si="8"/>
        <v>1160.3460043332525</v>
      </c>
      <c r="AI29" s="29">
        <f t="shared" si="8"/>
        <v>1098.6219959712737</v>
      </c>
      <c r="AJ29" s="29">
        <f t="shared" si="8"/>
        <v>1114.3509959363716</v>
      </c>
      <c r="AK29" s="29">
        <f t="shared" si="8"/>
        <v>1128.6490042900432</v>
      </c>
      <c r="AL29" s="29">
        <f t="shared" si="8"/>
        <v>1271.6180009622281</v>
      </c>
      <c r="AM29" s="29">
        <f t="shared" si="8"/>
        <v>1285.2460000000001</v>
      </c>
      <c r="AN29" s="29">
        <f t="shared" si="8"/>
        <v>1345.4470016010978</v>
      </c>
      <c r="AO29" s="29">
        <f t="shared" si="8"/>
        <v>1515.8830015651272</v>
      </c>
      <c r="AP29" s="34"/>
      <c r="AQ29" s="34"/>
      <c r="AR29" s="30">
        <f t="shared" si="7"/>
        <v>15215.133009390938</v>
      </c>
      <c r="AT29" s="10"/>
      <c r="AU29" s="10" t="s">
        <v>42</v>
      </c>
      <c r="AV29" s="32">
        <f>+AR34</f>
        <v>248.40812500000001</v>
      </c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1"/>
      <c r="BK29" s="11"/>
      <c r="BL29" s="11"/>
      <c r="BM29" s="11"/>
      <c r="BN29" s="11"/>
      <c r="BO29" s="11"/>
      <c r="BP29" s="11"/>
      <c r="BQ29" s="11"/>
      <c r="BR29" s="11"/>
    </row>
    <row r="30" spans="1:70" s="61" customFormat="1" ht="15" customHeight="1" x14ac:dyDescent="0.3">
      <c r="A30" s="39"/>
      <c r="B30" s="39"/>
      <c r="C30" s="39"/>
      <c r="D30" s="86" t="s">
        <v>47</v>
      </c>
      <c r="E30" s="86"/>
      <c r="F30" s="38">
        <v>7.7860000000000005</v>
      </c>
      <c r="G30" s="38">
        <v>2.335</v>
      </c>
      <c r="H30" s="38">
        <v>49.101999999999997</v>
      </c>
      <c r="I30" s="38">
        <v>4.8369999999999997</v>
      </c>
      <c r="J30" s="38">
        <v>14.175000000000001</v>
      </c>
      <c r="K30" s="38">
        <v>29.974</v>
      </c>
      <c r="L30" s="38">
        <v>16.274000000000001</v>
      </c>
      <c r="M30" s="38">
        <v>31.588999999999999</v>
      </c>
      <c r="N30" s="38">
        <v>14.292</v>
      </c>
      <c r="O30" s="38">
        <v>25.447999999999997</v>
      </c>
      <c r="P30" s="38">
        <v>5.3170000000000002</v>
      </c>
      <c r="Q30" s="38">
        <v>4.4960000000000004</v>
      </c>
      <c r="R30" s="44">
        <v>12.8231</v>
      </c>
      <c r="S30" s="45">
        <v>6.9820000000000002</v>
      </c>
      <c r="T30" s="45">
        <v>24.465</v>
      </c>
      <c r="U30" s="45">
        <v>21.792999999999999</v>
      </c>
      <c r="V30" s="45">
        <v>47.26</v>
      </c>
      <c r="W30" s="45">
        <v>38.526000000000003</v>
      </c>
      <c r="X30" s="45">
        <v>56.181000000000004</v>
      </c>
      <c r="Y30" s="45">
        <v>44.694000000000003</v>
      </c>
      <c r="Z30" s="45">
        <v>26.364999999999998</v>
      </c>
      <c r="AA30" s="45">
        <v>38.054000000000002</v>
      </c>
      <c r="AB30" s="45">
        <v>41.555</v>
      </c>
      <c r="AC30" s="45">
        <v>11.071</v>
      </c>
      <c r="AD30" s="46">
        <f>+AD25+AD26+AD29</f>
        <v>1553.9830000000002</v>
      </c>
      <c r="AE30" s="46">
        <f>+AE25+AE26+AE29</f>
        <v>1329.443</v>
      </c>
      <c r="AF30" s="46">
        <f>+AF25+AF26+AF29</f>
        <v>1260.8750035888495</v>
      </c>
      <c r="AG30" s="46">
        <f>+AG25+AG26+AG29</f>
        <v>1217.8280011426928</v>
      </c>
      <c r="AH30" s="46">
        <f>+AH25+AH26+AH29</f>
        <v>1160.3460043332525</v>
      </c>
      <c r="AI30" s="46">
        <f t="shared" ref="AI30:AO30" si="9">+AI25+AI26+AI29</f>
        <v>1164.4429959712736</v>
      </c>
      <c r="AJ30" s="46">
        <f t="shared" si="9"/>
        <v>1114.3509959363716</v>
      </c>
      <c r="AK30" s="46">
        <f t="shared" si="9"/>
        <v>1130.0950042900431</v>
      </c>
      <c r="AL30" s="46">
        <f t="shared" si="9"/>
        <v>1273.5360009622279</v>
      </c>
      <c r="AM30" s="46">
        <f t="shared" si="9"/>
        <v>1288.894</v>
      </c>
      <c r="AN30" s="46">
        <f t="shared" si="9"/>
        <v>1352.2700016010979</v>
      </c>
      <c r="AO30" s="46">
        <f t="shared" si="9"/>
        <v>1522.9650015651273</v>
      </c>
      <c r="AP30" s="46"/>
      <c r="AQ30" s="46"/>
      <c r="AR30" s="30">
        <f t="shared" si="7"/>
        <v>15369.029009390937</v>
      </c>
      <c r="AT30" s="62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62"/>
      <c r="BI30" s="62"/>
      <c r="BJ30" s="63"/>
      <c r="BK30" s="63"/>
      <c r="BL30" s="63"/>
      <c r="BM30" s="63"/>
      <c r="BN30" s="63"/>
      <c r="BO30" s="63"/>
      <c r="BP30" s="63"/>
      <c r="BQ30" s="63"/>
      <c r="BR30" s="63"/>
    </row>
    <row r="31" spans="1:70" ht="14.25" customHeight="1" x14ac:dyDescent="0.15"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5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8"/>
      <c r="AP31" s="64"/>
      <c r="AQ31" s="66"/>
      <c r="AR31" s="66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1"/>
      <c r="BK31" s="11"/>
      <c r="BL31" s="11"/>
      <c r="BM31" s="11"/>
      <c r="BN31" s="11"/>
      <c r="BO31" s="11"/>
      <c r="BP31" s="11"/>
      <c r="BQ31" s="11"/>
      <c r="BR31" s="11"/>
    </row>
    <row r="32" spans="1:70" s="69" customFormat="1" ht="12.75" x14ac:dyDescent="0.25">
      <c r="A32" s="1"/>
      <c r="B32" s="1"/>
      <c r="C32" s="1"/>
      <c r="D32" s="18" t="s">
        <v>48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58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7"/>
      <c r="AP32" s="18"/>
      <c r="AQ32" s="59"/>
      <c r="AR32" s="59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J32" s="70"/>
      <c r="BK32" s="70"/>
      <c r="BL32" s="70"/>
      <c r="BM32" s="70"/>
      <c r="BN32" s="70"/>
      <c r="BO32" s="70"/>
      <c r="BP32" s="70"/>
      <c r="BQ32" s="70"/>
      <c r="BR32" s="70"/>
    </row>
    <row r="33" spans="4:61" x14ac:dyDescent="0.15">
      <c r="D33" s="26" t="s">
        <v>49</v>
      </c>
      <c r="E33" s="26" t="s">
        <v>50</v>
      </c>
      <c r="F33" s="26">
        <v>0</v>
      </c>
      <c r="G33" s="26">
        <v>0</v>
      </c>
      <c r="H33" s="26">
        <v>0</v>
      </c>
      <c r="I33" s="26">
        <v>0</v>
      </c>
      <c r="J33" s="26">
        <v>3.8312499999999998</v>
      </c>
      <c r="K33" s="26">
        <v>32.006250000000001</v>
      </c>
      <c r="L33" s="26">
        <v>39.587499999999999</v>
      </c>
      <c r="M33" s="26">
        <v>38.012500000000003</v>
      </c>
      <c r="N33" s="26">
        <v>36.396875000000001</v>
      </c>
      <c r="O33" s="26">
        <v>36.990625000000001</v>
      </c>
      <c r="P33" s="26">
        <v>13.290625</v>
      </c>
      <c r="Q33" s="26">
        <v>0</v>
      </c>
      <c r="R33" s="26">
        <v>200.11562499999999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5.1343750000000004</v>
      </c>
      <c r="AI33" s="29">
        <v>29.78125</v>
      </c>
      <c r="AJ33" s="29">
        <v>41.296875</v>
      </c>
      <c r="AK33" s="29">
        <v>44.0625</v>
      </c>
      <c r="AL33" s="29">
        <v>43.837499999999999</v>
      </c>
      <c r="AM33" s="29">
        <v>44.903125000000003</v>
      </c>
      <c r="AN33" s="29">
        <v>39.392500000000013</v>
      </c>
      <c r="AO33" s="29">
        <v>0</v>
      </c>
      <c r="AP33" s="29"/>
      <c r="AQ33" s="29"/>
      <c r="AR33" s="30">
        <f>+SUM(AD33:AO33)</f>
        <v>248.40812500000001</v>
      </c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71"/>
    </row>
    <row r="34" spans="4:61" ht="12.75" x14ac:dyDescent="0.25">
      <c r="D34" s="84" t="s">
        <v>42</v>
      </c>
      <c r="E34" s="84"/>
      <c r="F34" s="72">
        <v>2.226</v>
      </c>
      <c r="G34" s="72">
        <v>0</v>
      </c>
      <c r="H34" s="72">
        <v>0</v>
      </c>
      <c r="I34" s="72">
        <v>3.84</v>
      </c>
      <c r="J34" s="72">
        <v>3.84</v>
      </c>
      <c r="K34" s="72">
        <v>16.234999999999999</v>
      </c>
      <c r="L34" s="72">
        <v>14.81625</v>
      </c>
      <c r="M34" s="72">
        <v>15.926</v>
      </c>
      <c r="N34" s="72">
        <v>14.219343749999998</v>
      </c>
      <c r="O34" s="72">
        <v>16.04853125</v>
      </c>
      <c r="P34" s="72">
        <v>22.315625000000001</v>
      </c>
      <c r="Q34" s="72">
        <v>7.0281250000000002</v>
      </c>
      <c r="R34" s="73">
        <v>0</v>
      </c>
      <c r="S34" s="74">
        <v>0</v>
      </c>
      <c r="T34" s="74">
        <v>0</v>
      </c>
      <c r="U34" s="74">
        <v>0</v>
      </c>
      <c r="V34" s="74">
        <v>0.43375000000000002</v>
      </c>
      <c r="W34" s="74">
        <v>14.7990625</v>
      </c>
      <c r="X34" s="74">
        <v>11.72015625</v>
      </c>
      <c r="Y34" s="74">
        <v>35.668437500000003</v>
      </c>
      <c r="Z34" s="74">
        <v>36.765374999999999</v>
      </c>
      <c r="AA34" s="74">
        <v>32.998437500000001</v>
      </c>
      <c r="AB34" s="74">
        <v>35.372500000000002</v>
      </c>
      <c r="AC34" s="74">
        <v>18.712499999999999</v>
      </c>
      <c r="AD34" s="75">
        <f t="shared" ref="AD34:AO34" si="10">+AD33</f>
        <v>0</v>
      </c>
      <c r="AE34" s="75">
        <f t="shared" si="10"/>
        <v>0</v>
      </c>
      <c r="AF34" s="75">
        <f t="shared" si="10"/>
        <v>0</v>
      </c>
      <c r="AG34" s="75">
        <f t="shared" si="10"/>
        <v>0</v>
      </c>
      <c r="AH34" s="75">
        <f t="shared" si="10"/>
        <v>5.1343750000000004</v>
      </c>
      <c r="AI34" s="75">
        <f t="shared" si="10"/>
        <v>29.78125</v>
      </c>
      <c r="AJ34" s="75">
        <f t="shared" si="10"/>
        <v>41.296875</v>
      </c>
      <c r="AK34" s="75">
        <f t="shared" si="10"/>
        <v>44.0625</v>
      </c>
      <c r="AL34" s="75">
        <f t="shared" si="10"/>
        <v>43.837499999999999</v>
      </c>
      <c r="AM34" s="75">
        <f t="shared" si="10"/>
        <v>44.903125000000003</v>
      </c>
      <c r="AN34" s="75">
        <f t="shared" si="10"/>
        <v>39.392500000000013</v>
      </c>
      <c r="AO34" s="76">
        <f t="shared" si="10"/>
        <v>0</v>
      </c>
      <c r="AP34" s="77"/>
      <c r="AQ34" s="78"/>
      <c r="AR34" s="78">
        <f>+AR33</f>
        <v>248.40812500000001</v>
      </c>
      <c r="AT34" s="71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1"/>
      <c r="BI34" s="71"/>
    </row>
    <row r="35" spans="4:61" x14ac:dyDescent="0.15">
      <c r="D35" s="80" t="s">
        <v>51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</row>
    <row r="36" spans="4:61" x14ac:dyDescent="0.15">
      <c r="D36" s="80" t="s">
        <v>52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</row>
    <row r="38" spans="4:61" ht="19.5" x14ac:dyDescent="0.15">
      <c r="D38" s="85" t="s">
        <v>1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</row>
    <row r="39" spans="4:61" ht="19.5" x14ac:dyDescent="0.15">
      <c r="D39" s="85" t="s">
        <v>53</v>
      </c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</row>
    <row r="75" spans="4:4" ht="30.75" x14ac:dyDescent="0.4">
      <c r="D75" s="82"/>
    </row>
    <row r="82" spans="1:1" x14ac:dyDescent="0.15">
      <c r="A82" s="83"/>
    </row>
  </sheetData>
  <mergeCells count="8">
    <mergeCell ref="D1:AR1"/>
    <mergeCell ref="D2:AR2"/>
    <mergeCell ref="D3:AR3"/>
    <mergeCell ref="D34:E34"/>
    <mergeCell ref="D38:AR38"/>
    <mergeCell ref="D39:AR39"/>
    <mergeCell ref="D20:E20"/>
    <mergeCell ref="D30:E30"/>
  </mergeCells>
  <printOptions horizontalCentered="1"/>
  <pageMargins left="0.98425196850393704" right="0.78740157480314965" top="0.78740157480314965" bottom="0.78740157480314965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 IV-1</vt:lpstr>
      <vt:lpstr>'CAP IV-1'!Área_de_impresión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David Orellana Zubieta</cp:lastModifiedBy>
  <dcterms:created xsi:type="dcterms:W3CDTF">2014-11-12T18:59:04Z</dcterms:created>
  <dcterms:modified xsi:type="dcterms:W3CDTF">2014-11-12T19:22:57Z</dcterms:modified>
</cp:coreProperties>
</file>